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790" windowHeight="6975" activeTab="0"/>
  </bookViews>
  <sheets>
    <sheet name="2009 Budget Detail " sheetId="1" r:id="rId1"/>
  </sheets>
  <definedNames/>
  <calcPr fullCalcOnLoad="1"/>
</workbook>
</file>

<file path=xl/sharedStrings.xml><?xml version="1.0" encoding="utf-8"?>
<sst xmlns="http://schemas.openxmlformats.org/spreadsheetml/2006/main" count="232" uniqueCount="179">
  <si>
    <t>Penalty &amp; Interest</t>
  </si>
  <si>
    <t>Force Mow Reimbursements</t>
  </si>
  <si>
    <t>Transfer Fees</t>
  </si>
  <si>
    <t>Electricity</t>
  </si>
  <si>
    <t>Water/Sewer</t>
  </si>
  <si>
    <t>Administration</t>
  </si>
  <si>
    <t>Insurance</t>
  </si>
  <si>
    <t>Taxes</t>
  </si>
  <si>
    <t>Security</t>
  </si>
  <si>
    <t>Social</t>
  </si>
  <si>
    <t>ST Utilities</t>
  </si>
  <si>
    <t>ST Administration</t>
  </si>
  <si>
    <t>Legal</t>
  </si>
  <si>
    <t>Legal / Deed Restrictions</t>
  </si>
  <si>
    <t>Legal / Collections</t>
  </si>
  <si>
    <t>Legal / Other</t>
  </si>
  <si>
    <t>ST Legal</t>
  </si>
  <si>
    <t>YTD</t>
  </si>
  <si>
    <t>Vacant Lot Maintenance</t>
  </si>
  <si>
    <t>Pest Control</t>
  </si>
  <si>
    <t>ST Maintenance</t>
  </si>
  <si>
    <t>Estimate</t>
  </si>
  <si>
    <t>Budget</t>
  </si>
  <si>
    <t>Comments</t>
  </si>
  <si>
    <t>Interest Income</t>
  </si>
  <si>
    <t>Contingency</t>
  </si>
  <si>
    <t>Utilities</t>
  </si>
  <si>
    <t>Maintenance</t>
  </si>
  <si>
    <t>Misc. Expenses</t>
  </si>
  <si>
    <t>Misc. Grounds Maintenance</t>
  </si>
  <si>
    <t>Refinancing Fees</t>
  </si>
  <si>
    <t>Collection Fees</t>
  </si>
  <si>
    <t>Revenues</t>
  </si>
  <si>
    <t>Continued high collection costs</t>
  </si>
  <si>
    <t>Sprinkler Repairs</t>
  </si>
  <si>
    <t>Community Center Rental Fees</t>
  </si>
  <si>
    <t>Community Center Grandfathered Dues</t>
  </si>
  <si>
    <t>Swim Team Registration</t>
  </si>
  <si>
    <t>Collection and Legal Cost Reimbursements</t>
  </si>
  <si>
    <t>Misc Other Income</t>
  </si>
  <si>
    <t>Snack Bar and Vending Revenue</t>
  </si>
  <si>
    <t>Club</t>
  </si>
  <si>
    <t>Maint</t>
  </si>
  <si>
    <t>Signs, Mileage reimbursement, etc.</t>
  </si>
  <si>
    <t xml:space="preserve">Estimate </t>
  </si>
  <si>
    <t>Pool</t>
  </si>
  <si>
    <t>Repairs</t>
  </si>
  <si>
    <t>Operations, Chemicals</t>
  </si>
  <si>
    <t>Snack Bar</t>
  </si>
  <si>
    <t>Swim Team</t>
  </si>
  <si>
    <t>Furniture / Accessories</t>
  </si>
  <si>
    <t>Tennis</t>
  </si>
  <si>
    <t>Operations</t>
  </si>
  <si>
    <t>Court Repairs</t>
  </si>
  <si>
    <t>Fitness Center</t>
  </si>
  <si>
    <t xml:space="preserve">New equipment </t>
  </si>
  <si>
    <t>Repairs / Improvements</t>
  </si>
  <si>
    <t>General Maintenance</t>
  </si>
  <si>
    <t>General Maintenance - Ongoing</t>
  </si>
  <si>
    <t>Grounds Maintenance - Ongoing</t>
  </si>
  <si>
    <t>Gas</t>
  </si>
  <si>
    <t>Internet / Telephone</t>
  </si>
  <si>
    <t>TV - Cable</t>
  </si>
  <si>
    <t>Trash Service</t>
  </si>
  <si>
    <t>Water</t>
  </si>
  <si>
    <t xml:space="preserve">Vending </t>
  </si>
  <si>
    <t xml:space="preserve">Office </t>
  </si>
  <si>
    <t>Payroll</t>
  </si>
  <si>
    <t>Property Taxes</t>
  </si>
  <si>
    <t>Long Term Planning</t>
  </si>
  <si>
    <t xml:space="preserve">Legal and Professional </t>
  </si>
  <si>
    <t>Total All Community Center Expenses</t>
  </si>
  <si>
    <t>Janitorial Service</t>
  </si>
  <si>
    <t>All Funds Expense Summary</t>
  </si>
  <si>
    <t>Revenues over Expenses</t>
  </si>
  <si>
    <t>Entrance Improvements</t>
  </si>
  <si>
    <t xml:space="preserve">Electricity </t>
  </si>
  <si>
    <t>Utilities- common area</t>
  </si>
  <si>
    <t>Collections of old receivables</t>
  </si>
  <si>
    <t xml:space="preserve">Optional </t>
  </si>
  <si>
    <t xml:space="preserve">Landscape Contract </t>
  </si>
  <si>
    <t>Bid work maint / Trim CF trees / Cul de Sacs etc.</t>
  </si>
  <si>
    <t>Bid work - light replacement / signage / cleaning / etc.</t>
  </si>
  <si>
    <t xml:space="preserve">Benefits / PR Taxes </t>
  </si>
  <si>
    <t>Management Company Fees</t>
  </si>
  <si>
    <t>Refurbishment / repairs only</t>
  </si>
  <si>
    <t xml:space="preserve">General - restrooms, cleaning supplies, etc. </t>
  </si>
  <si>
    <t>Covered in overall policy</t>
  </si>
  <si>
    <t xml:space="preserve">General One time fix-up </t>
  </si>
  <si>
    <t>Grounds One time fix-up</t>
  </si>
  <si>
    <t xml:space="preserve">Rates / Enhanced package </t>
  </si>
  <si>
    <t>Supplies / Social</t>
  </si>
  <si>
    <t>Access Cards</t>
  </si>
  <si>
    <t>ST Pool</t>
  </si>
  <si>
    <t>ST Tennis</t>
  </si>
  <si>
    <t>ST Fitness Center</t>
  </si>
  <si>
    <t>ST General Maintenance</t>
  </si>
  <si>
    <t xml:space="preserve">ST Supplies / Social </t>
  </si>
  <si>
    <t>ST Administrative</t>
  </si>
  <si>
    <t xml:space="preserve">Expenses </t>
  </si>
  <si>
    <t xml:space="preserve">ST Revenues </t>
  </si>
  <si>
    <t>Plus 500 annual miscellaneous</t>
  </si>
  <si>
    <t>Miscellaneous</t>
  </si>
  <si>
    <t xml:space="preserve">Furniture / Pavilion / Pro Shop </t>
  </si>
  <si>
    <t>Covered in Republic Trash Contract</t>
  </si>
  <si>
    <t>Administrative</t>
  </si>
  <si>
    <t xml:space="preserve">Miscellaneous </t>
  </si>
  <si>
    <t xml:space="preserve">Current Year Net Excess </t>
  </si>
  <si>
    <t xml:space="preserve">Combined Assessment </t>
  </si>
  <si>
    <t>(TBD)</t>
  </si>
  <si>
    <t>Safety and emergency repairs / TBD</t>
  </si>
  <si>
    <t>Flat - Std contract $1165 / month = 14,000/ + 5000</t>
  </si>
  <si>
    <t xml:space="preserve">reflects 2006 actual levels - flat </t>
  </si>
  <si>
    <t xml:space="preserve">Increased HOA activities - Easter, Memorial Day,July 4th, Labor Day, etc. </t>
  </si>
  <si>
    <t>Sept-Dec</t>
  </si>
  <si>
    <t>Nominal valuation</t>
  </si>
  <si>
    <t>Flat / includes street lights</t>
  </si>
  <si>
    <t>More sprinklers to maintain - included in landscape contract</t>
  </si>
  <si>
    <t>Included above</t>
  </si>
  <si>
    <t>included above</t>
  </si>
  <si>
    <t>Combined membership and office - printer, copier</t>
  </si>
  <si>
    <t xml:space="preserve">included above </t>
  </si>
  <si>
    <t xml:space="preserve">Additional furniture, Pro shop / Pavillion reapairs </t>
  </si>
  <si>
    <t>TBD Keep up increased coverage / West Nile</t>
  </si>
  <si>
    <t>Includes postage, bank fees, dues, website, etc.</t>
  </si>
  <si>
    <t>Actual</t>
  </si>
  <si>
    <t>Est</t>
  </si>
  <si>
    <t>YTGO</t>
  </si>
  <si>
    <t>Total All Maintenance Fund Expenses</t>
  </si>
  <si>
    <t>Access card keys, misc. (2007 - 28,000 insurance reimbursement)</t>
  </si>
  <si>
    <t>Club- 21,000 Apt - 9,000, Pool rental - 5,000</t>
  </si>
  <si>
    <t>Flat - Std Contract $3,911 / month = 47,000 plus 3,000 misc</t>
  </si>
  <si>
    <t>Mgt Company collection letters / postage / etc.</t>
  </si>
  <si>
    <t>2 courts resurfacing, plus redo 1-4 again, windscreens / nets / etc.</t>
  </si>
  <si>
    <t>Assumes reduced rate by changing LT contract</t>
  </si>
  <si>
    <t>TBD</t>
  </si>
  <si>
    <t>Develop Master Plan - TBD</t>
  </si>
  <si>
    <t>Included in club supplies above</t>
  </si>
  <si>
    <t>Maint Fund</t>
  </si>
  <si>
    <t>Community Center</t>
  </si>
  <si>
    <t>$175 assessment / grandfathered fees / rentals / snack bar / access cards</t>
  </si>
  <si>
    <t>$196 assessement / 50% interest and collection old receivables / transfer fees</t>
  </si>
  <si>
    <t xml:space="preserve">Insurance - D&amp;O / est maint only </t>
  </si>
  <si>
    <t xml:space="preserve">Insurance for community center only </t>
  </si>
  <si>
    <t xml:space="preserve">TOTAL </t>
  </si>
  <si>
    <t>Brookway - flat  (3229 / month) + $10,000 plants, misc repairs, etc. (fuel adj - 2,000)</t>
  </si>
  <si>
    <t xml:space="preserve">2008 actual includes communnity center - s/b corrected </t>
  </si>
  <si>
    <t>Contingency - Hurricane</t>
  </si>
  <si>
    <t>Special trash pick-up, additional work on medians, Cul de sacs and entrance repairs</t>
  </si>
  <si>
    <t>Replace one old cardio / subject to space limitations / Security cameras</t>
  </si>
  <si>
    <t xml:space="preserve">Actual </t>
  </si>
  <si>
    <t xml:space="preserve">1965 Homes @ 400  X .95 plus 15,000 prior year collections </t>
  </si>
  <si>
    <t>TBD-Stella</t>
  </si>
  <si>
    <t xml:space="preserve"> 3.0% increase </t>
  </si>
  <si>
    <t>D&amp;O up 5%</t>
  </si>
  <si>
    <t xml:space="preserve">Audit &amp; Tax Return Preparation </t>
  </si>
  <si>
    <t xml:space="preserve">501 c 3 status WIP </t>
  </si>
  <si>
    <t xml:space="preserve">Other / ATR land etc. </t>
  </si>
  <si>
    <t>Mowing for Fraud Homes - included in misc grounds maint</t>
  </si>
  <si>
    <t>Contract  ~ flat but concerns minimum wage increase ?</t>
  </si>
  <si>
    <t xml:space="preserve">No major renovation / covers minor repairs to pool / pumps etc. </t>
  </si>
  <si>
    <t xml:space="preserve">40+ @ 500 - assume continued drop-off </t>
  </si>
  <si>
    <t xml:space="preserve">Break-even pricing for product and labor </t>
  </si>
  <si>
    <t>Volunteer events</t>
  </si>
  <si>
    <t xml:space="preserve">Special clean-up in maint above L 57 (split TBD) </t>
  </si>
  <si>
    <t xml:space="preserve">Front door, breezeway, back pool shade area </t>
  </si>
  <si>
    <t>2008 actual was included in common area above s/b corrected</t>
  </si>
  <si>
    <t xml:space="preserve">Reflects 2008 actual exp / rate change TBD / ~ 5 hours per week support LT Plan </t>
  </si>
  <si>
    <t xml:space="preserve">Policies reflect continued hurricane cost increases - est 10% </t>
  </si>
  <si>
    <t xml:space="preserve">Maint Fund - Estimate  </t>
  </si>
  <si>
    <t>Community Center - Estimate</t>
  </si>
  <si>
    <t>Final 2008  spending depends on board approvals discretionary  items</t>
  </si>
  <si>
    <t>SUMMARY Revenues - Expenses</t>
  </si>
  <si>
    <t xml:space="preserve">Estimate Break-out of Funds </t>
  </si>
  <si>
    <t>~ Breakeven pricing including labor</t>
  </si>
  <si>
    <t>&gt;$600K average balance, ~ 1.5 % rate</t>
  </si>
  <si>
    <t>Flat -Std contract $12000 / month =  14,000 + 38,000</t>
  </si>
  <si>
    <t xml:space="preserve">Contingency - emergency repairs for A/C, structural, etc. </t>
  </si>
  <si>
    <t xml:space="preserve">Assessment increase 7.8%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</si>
</sst>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94"/>
  <sheetViews>
    <sheetView tabSelected="1" zoomScale="75" zoomScaleNormal="75" zoomScaleSheetLayoutView="100" workbookViewId="0" topLeftCell="A1">
      <pane ySplit="5" topLeftCell="BM6" activePane="bottomLeft" state="frozen"/>
      <selection pane="topLeft" activeCell="D1" sqref="D1"/>
      <selection pane="bottomLeft" activeCell="Q24" sqref="Q24"/>
    </sheetView>
  </sheetViews>
  <sheetFormatPr defaultColWidth="9.140625" defaultRowHeight="12.75"/>
  <cols>
    <col min="1" max="1" width="36.00390625" style="4" customWidth="1"/>
    <col min="2" max="2" width="1.8515625" style="12" customWidth="1"/>
    <col min="3" max="3" width="13.28125" style="2" customWidth="1"/>
    <col min="4" max="4" width="13.421875" style="2" hidden="1" customWidth="1"/>
    <col min="5" max="5" width="12.00390625" style="2" hidden="1" customWidth="1"/>
    <col min="6" max="6" width="11.421875" style="2" hidden="1" customWidth="1"/>
    <col min="7" max="7" width="2.7109375" style="18" hidden="1" customWidth="1"/>
    <col min="8" max="8" width="10.7109375" style="2" hidden="1" customWidth="1"/>
    <col min="9" max="9" width="11.57421875" style="2" customWidth="1"/>
    <col min="10" max="10" width="2.7109375" style="18" customWidth="1"/>
    <col min="11" max="11" width="10.7109375" style="2" customWidth="1"/>
    <col min="12" max="12" width="11.7109375" style="2" customWidth="1"/>
    <col min="13" max="13" width="10.7109375" style="2" customWidth="1"/>
    <col min="14" max="14" width="10.421875" style="0" customWidth="1"/>
    <col min="16" max="16" width="9.8515625" style="0" customWidth="1"/>
    <col min="17" max="17" width="11.57421875" style="0" customWidth="1"/>
    <col min="19" max="19" width="14.00390625" style="0" customWidth="1"/>
    <col min="20" max="20" width="2.421875" style="0" customWidth="1"/>
    <col min="21" max="21" width="12.57421875" style="0" hidden="1" customWidth="1"/>
    <col min="22" max="22" width="9.421875" style="0" hidden="1" customWidth="1"/>
    <col min="23" max="23" width="10.7109375" style="2" hidden="1" customWidth="1"/>
    <col min="24" max="25" width="9.140625" style="0" hidden="1" customWidth="1"/>
  </cols>
  <sheetData>
    <row r="1" ht="13.5" thickBot="1"/>
    <row r="2" spans="2:23" ht="12.75">
      <c r="B2" s="36"/>
      <c r="C2" s="56">
        <v>2006</v>
      </c>
      <c r="D2" s="57">
        <v>2006</v>
      </c>
      <c r="E2" s="57">
        <v>2006</v>
      </c>
      <c r="F2" s="57">
        <v>2006</v>
      </c>
      <c r="G2" s="58"/>
      <c r="H2" s="57">
        <v>2007</v>
      </c>
      <c r="I2" s="66">
        <v>2007</v>
      </c>
      <c r="J2" s="58"/>
      <c r="K2" s="57">
        <v>2008</v>
      </c>
      <c r="L2" s="66">
        <v>2008</v>
      </c>
      <c r="M2" s="66">
        <v>2009</v>
      </c>
      <c r="N2" s="68"/>
      <c r="O2" s="59"/>
      <c r="P2" s="59"/>
      <c r="Q2" s="59"/>
      <c r="R2" s="59"/>
      <c r="S2" s="69"/>
      <c r="T2" s="58"/>
      <c r="U2" s="66">
        <v>2008</v>
      </c>
      <c r="V2" s="66">
        <v>2008</v>
      </c>
      <c r="W2" s="60">
        <v>2008</v>
      </c>
    </row>
    <row r="3" spans="1:23" ht="12" customHeight="1" thickBot="1">
      <c r="A3" s="5" t="s">
        <v>32</v>
      </c>
      <c r="B3" s="36"/>
      <c r="C3" s="61" t="s">
        <v>150</v>
      </c>
      <c r="D3" s="62" t="s">
        <v>114</v>
      </c>
      <c r="E3" s="62" t="s">
        <v>21</v>
      </c>
      <c r="F3" s="62" t="s">
        <v>44</v>
      </c>
      <c r="G3" s="63"/>
      <c r="H3" s="62" t="s">
        <v>22</v>
      </c>
      <c r="I3" s="67" t="s">
        <v>125</v>
      </c>
      <c r="J3" s="63"/>
      <c r="K3" s="62" t="s">
        <v>22</v>
      </c>
      <c r="L3" s="67" t="s">
        <v>150</v>
      </c>
      <c r="M3" s="67" t="s">
        <v>22</v>
      </c>
      <c r="N3" s="70" t="s">
        <v>23</v>
      </c>
      <c r="O3" s="64"/>
      <c r="P3" s="64"/>
      <c r="Q3" s="64"/>
      <c r="R3" s="64"/>
      <c r="S3" s="71"/>
      <c r="T3" s="63"/>
      <c r="U3" s="67" t="s">
        <v>17</v>
      </c>
      <c r="V3" s="67" t="s">
        <v>127</v>
      </c>
      <c r="W3" s="65" t="s">
        <v>126</v>
      </c>
    </row>
    <row r="4" spans="1:23" ht="12" customHeight="1">
      <c r="A4" s="5"/>
      <c r="B4" s="36"/>
      <c r="C4" s="3"/>
      <c r="D4" s="3"/>
      <c r="E4" s="3" t="s">
        <v>41</v>
      </c>
      <c r="F4" s="3" t="s">
        <v>42</v>
      </c>
      <c r="G4" s="40"/>
      <c r="H4" s="12"/>
      <c r="I4" s="3"/>
      <c r="J4" s="40"/>
      <c r="K4" s="3"/>
      <c r="L4" s="3"/>
      <c r="M4" s="3"/>
      <c r="N4" s="1"/>
      <c r="T4" s="40"/>
      <c r="W4" s="3"/>
    </row>
    <row r="5" spans="1:23" ht="12" customHeight="1">
      <c r="A5" s="4" t="s">
        <v>108</v>
      </c>
      <c r="B5" s="36"/>
      <c r="C5" s="19">
        <v>727000</v>
      </c>
      <c r="D5" s="17">
        <v>10000</v>
      </c>
      <c r="E5" s="19"/>
      <c r="F5" s="19"/>
      <c r="G5" s="40"/>
      <c r="H5" s="12">
        <v>693000</v>
      </c>
      <c r="I5" s="19">
        <v>727000</v>
      </c>
      <c r="J5" s="40"/>
      <c r="K5" s="12">
        <v>747000</v>
      </c>
      <c r="L5" s="16">
        <v>762000</v>
      </c>
      <c r="M5" s="12">
        <v>762000</v>
      </c>
      <c r="N5" t="s">
        <v>151</v>
      </c>
      <c r="T5" s="40"/>
      <c r="U5" s="47">
        <v>760000</v>
      </c>
      <c r="V5" s="47">
        <v>2000</v>
      </c>
      <c r="W5" s="47">
        <f>SUM(U5:V5)</f>
        <v>762000</v>
      </c>
    </row>
    <row r="6" spans="1:23" ht="12.75">
      <c r="A6" s="4" t="s">
        <v>36</v>
      </c>
      <c r="B6" s="6"/>
      <c r="C6" s="12">
        <v>24000</v>
      </c>
      <c r="D6" s="12"/>
      <c r="E6" s="12"/>
      <c r="F6" s="12"/>
      <c r="G6" s="40"/>
      <c r="H6" s="12">
        <v>15000</v>
      </c>
      <c r="I6" s="19">
        <v>26000</v>
      </c>
      <c r="J6" s="40"/>
      <c r="K6" s="12">
        <v>24000</v>
      </c>
      <c r="L6" s="16">
        <v>23000</v>
      </c>
      <c r="M6" s="12">
        <v>20000</v>
      </c>
      <c r="N6" t="s">
        <v>161</v>
      </c>
      <c r="T6" s="40"/>
      <c r="U6" s="47">
        <v>23000</v>
      </c>
      <c r="V6" s="47"/>
      <c r="W6" s="47">
        <f>SUM(U6:V6)</f>
        <v>23000</v>
      </c>
    </row>
    <row r="7" spans="1:23" ht="12.75">
      <c r="A7" s="4" t="s">
        <v>35</v>
      </c>
      <c r="B7" s="6"/>
      <c r="C7" s="12">
        <v>30000</v>
      </c>
      <c r="D7" s="12">
        <v>6000</v>
      </c>
      <c r="E7" s="12"/>
      <c r="F7" s="12"/>
      <c r="G7" s="40"/>
      <c r="H7" s="12">
        <v>20000</v>
      </c>
      <c r="I7" s="19">
        <v>42000</v>
      </c>
      <c r="J7" s="40"/>
      <c r="K7" s="12">
        <v>40000</v>
      </c>
      <c r="L7" s="16">
        <v>37000</v>
      </c>
      <c r="M7" s="12">
        <v>35000</v>
      </c>
      <c r="N7" t="s">
        <v>130</v>
      </c>
      <c r="T7" s="40"/>
      <c r="U7" s="47">
        <v>32000</v>
      </c>
      <c r="V7" s="47">
        <v>3000</v>
      </c>
      <c r="W7" s="47">
        <f>SUM(U7:V7)</f>
        <v>35000</v>
      </c>
    </row>
    <row r="8" spans="1:23" ht="12.75">
      <c r="A8" s="4" t="s">
        <v>37</v>
      </c>
      <c r="B8" s="6"/>
      <c r="C8" s="12"/>
      <c r="D8" s="12"/>
      <c r="E8" s="12"/>
      <c r="F8" s="12"/>
      <c r="G8" s="40"/>
      <c r="H8" s="12">
        <v>5000</v>
      </c>
      <c r="I8" s="19">
        <f>SUM(C8:D8)</f>
        <v>0</v>
      </c>
      <c r="J8" s="40"/>
      <c r="K8" s="12"/>
      <c r="L8" s="16"/>
      <c r="M8" s="12"/>
      <c r="T8" s="40"/>
      <c r="U8" s="47"/>
      <c r="V8" s="47"/>
      <c r="W8" s="47"/>
    </row>
    <row r="9" spans="1:23" ht="12.75">
      <c r="A9" s="4" t="s">
        <v>40</v>
      </c>
      <c r="B9" s="6"/>
      <c r="C9" s="12">
        <v>6000</v>
      </c>
      <c r="D9" s="12"/>
      <c r="E9" s="12"/>
      <c r="F9" s="12"/>
      <c r="G9" s="40"/>
      <c r="H9" s="12">
        <v>6000</v>
      </c>
      <c r="I9" s="19">
        <v>4000</v>
      </c>
      <c r="J9" s="40"/>
      <c r="K9" s="12">
        <v>6000</v>
      </c>
      <c r="L9" s="16">
        <v>4000</v>
      </c>
      <c r="M9" s="12">
        <v>5000</v>
      </c>
      <c r="N9" t="s">
        <v>174</v>
      </c>
      <c r="T9" s="40"/>
      <c r="U9" s="47">
        <v>4000</v>
      </c>
      <c r="V9" s="47"/>
      <c r="W9" s="47">
        <f>SUM(U9:V9)</f>
        <v>4000</v>
      </c>
    </row>
    <row r="10" spans="1:23" ht="12.75">
      <c r="A10" s="4" t="s">
        <v>0</v>
      </c>
      <c r="B10" s="6"/>
      <c r="G10" s="40"/>
      <c r="I10" s="19">
        <f>SUM(C10:D10)</f>
        <v>0</v>
      </c>
      <c r="J10" s="40"/>
      <c r="L10" s="16"/>
      <c r="M10" s="12"/>
      <c r="T10" s="40"/>
      <c r="U10" s="47"/>
      <c r="V10" s="47"/>
      <c r="W10" s="47">
        <f>SUM(U10:V10)</f>
        <v>0</v>
      </c>
    </row>
    <row r="11" spans="1:23" ht="12.75">
      <c r="A11" s="4" t="s">
        <v>24</v>
      </c>
      <c r="B11" s="6"/>
      <c r="C11" s="2">
        <v>27000</v>
      </c>
      <c r="D11" s="2">
        <v>5000</v>
      </c>
      <c r="G11" s="40"/>
      <c r="H11" s="2">
        <v>15000</v>
      </c>
      <c r="I11" s="19">
        <v>33000</v>
      </c>
      <c r="J11" s="40"/>
      <c r="K11" s="2">
        <v>30000</v>
      </c>
      <c r="L11" s="16">
        <v>34000</v>
      </c>
      <c r="M11" s="12">
        <v>10000</v>
      </c>
      <c r="N11" t="s">
        <v>175</v>
      </c>
      <c r="T11" s="40"/>
      <c r="U11" s="47">
        <v>31000</v>
      </c>
      <c r="V11" s="47">
        <v>2000</v>
      </c>
      <c r="W11" s="47">
        <f>SUM(U11:V11)</f>
        <v>33000</v>
      </c>
    </row>
    <row r="12" spans="1:23" ht="12.75">
      <c r="A12" s="4" t="s">
        <v>38</v>
      </c>
      <c r="B12" s="6"/>
      <c r="C12" s="2">
        <v>22000</v>
      </c>
      <c r="D12" s="2">
        <v>2000</v>
      </c>
      <c r="G12" s="40"/>
      <c r="H12" s="2">
        <v>20000</v>
      </c>
      <c r="I12" s="19">
        <v>15000</v>
      </c>
      <c r="J12" s="40"/>
      <c r="K12" s="2">
        <v>10000</v>
      </c>
      <c r="L12" s="16">
        <v>20000</v>
      </c>
      <c r="M12" s="12">
        <v>15000</v>
      </c>
      <c r="N12" t="s">
        <v>78</v>
      </c>
      <c r="T12" s="40"/>
      <c r="U12" s="47">
        <v>15000</v>
      </c>
      <c r="V12" s="47">
        <v>2000</v>
      </c>
      <c r="W12" s="47">
        <f>SUM(U12:V12)</f>
        <v>17000</v>
      </c>
    </row>
    <row r="13" spans="1:23" ht="12.75">
      <c r="A13" s="4" t="s">
        <v>1</v>
      </c>
      <c r="B13" s="6"/>
      <c r="G13" s="40"/>
      <c r="I13" s="19">
        <f>SUM(C13:D13)</f>
        <v>0</v>
      </c>
      <c r="J13" s="40"/>
      <c r="L13" s="16"/>
      <c r="M13" s="12"/>
      <c r="T13" s="40"/>
      <c r="U13" s="47"/>
      <c r="V13" s="47"/>
      <c r="W13" s="47"/>
    </row>
    <row r="14" spans="1:23" ht="12.75">
      <c r="A14" s="4" t="s">
        <v>30</v>
      </c>
      <c r="B14" s="6"/>
      <c r="G14" s="40"/>
      <c r="H14" s="2">
        <v>2000</v>
      </c>
      <c r="I14" s="19"/>
      <c r="J14" s="40"/>
      <c r="L14" s="16"/>
      <c r="M14" s="12"/>
      <c r="T14" s="40"/>
      <c r="U14" s="47"/>
      <c r="V14" s="47"/>
      <c r="W14" s="47"/>
    </row>
    <row r="15" spans="1:23" ht="12.75">
      <c r="A15" s="4" t="s">
        <v>2</v>
      </c>
      <c r="B15" s="6"/>
      <c r="C15" s="2">
        <v>3000</v>
      </c>
      <c r="G15" s="40"/>
      <c r="H15" s="2">
        <v>5000</v>
      </c>
      <c r="I15" s="19">
        <v>8000</v>
      </c>
      <c r="J15" s="40"/>
      <c r="K15" s="2">
        <v>5000</v>
      </c>
      <c r="L15" s="16">
        <v>12000</v>
      </c>
      <c r="M15" s="12">
        <v>10000</v>
      </c>
      <c r="N15" t="s">
        <v>152</v>
      </c>
      <c r="T15" s="40"/>
      <c r="U15" s="47">
        <v>10000</v>
      </c>
      <c r="V15" s="47">
        <v>1000</v>
      </c>
      <c r="W15" s="47">
        <f>SUM(U15:V15)</f>
        <v>11000</v>
      </c>
    </row>
    <row r="16" spans="1:23" ht="13.5" thickBot="1">
      <c r="A16" s="4" t="s">
        <v>39</v>
      </c>
      <c r="B16" s="6"/>
      <c r="C16" s="2">
        <v>7000</v>
      </c>
      <c r="D16" s="2">
        <v>2000</v>
      </c>
      <c r="G16" s="40"/>
      <c r="H16" s="2">
        <v>5000</v>
      </c>
      <c r="I16" s="19">
        <v>30000</v>
      </c>
      <c r="J16" s="40"/>
      <c r="K16" s="2">
        <v>5000</v>
      </c>
      <c r="L16" s="16">
        <v>3000</v>
      </c>
      <c r="M16" s="12">
        <v>3000</v>
      </c>
      <c r="N16" t="s">
        <v>129</v>
      </c>
      <c r="T16" s="40"/>
      <c r="U16" s="47">
        <v>3000</v>
      </c>
      <c r="V16" s="47"/>
      <c r="W16" s="47">
        <f>SUM(U16:V16)</f>
        <v>3000</v>
      </c>
    </row>
    <row r="17" spans="1:23" s="18" customFormat="1" ht="13.5" thickBot="1">
      <c r="A17" s="24" t="s">
        <v>100</v>
      </c>
      <c r="B17" s="37"/>
      <c r="C17" s="26">
        <f>SUM(C5:C16)</f>
        <v>846000</v>
      </c>
      <c r="D17" s="25">
        <f>SUM(D5:D16)</f>
        <v>25000</v>
      </c>
      <c r="E17" s="20"/>
      <c r="F17" s="20"/>
      <c r="G17" s="40"/>
      <c r="H17" s="26">
        <f>SUM(H4:H16)</f>
        <v>786000</v>
      </c>
      <c r="I17" s="27">
        <f>SUM(I5:I16)</f>
        <v>885000</v>
      </c>
      <c r="J17" s="40"/>
      <c r="K17" s="26">
        <f>SUM(K5:K16)</f>
        <v>867000</v>
      </c>
      <c r="L17" s="27">
        <f>SUM(L5:L16)</f>
        <v>895000</v>
      </c>
      <c r="M17" s="26">
        <f>SUM(M5:M16)</f>
        <v>860000</v>
      </c>
      <c r="T17" s="40"/>
      <c r="U17" s="50">
        <f>SUM(U5:U16)</f>
        <v>878000</v>
      </c>
      <c r="V17" s="48">
        <f>SUM(V5:V16)</f>
        <v>10000</v>
      </c>
      <c r="W17" s="48">
        <f>SUM(U17:V17)</f>
        <v>888000</v>
      </c>
    </row>
    <row r="18" spans="1:23" s="18" customFormat="1" ht="12.75">
      <c r="A18" s="24"/>
      <c r="B18" s="37"/>
      <c r="C18" s="25"/>
      <c r="D18" s="25"/>
      <c r="E18" s="20"/>
      <c r="F18" s="20"/>
      <c r="G18" s="40"/>
      <c r="H18" s="20"/>
      <c r="I18" s="51"/>
      <c r="J18" s="40"/>
      <c r="K18" s="20"/>
      <c r="L18" s="51"/>
      <c r="M18" s="20"/>
      <c r="T18" s="40"/>
      <c r="U18" s="51"/>
      <c r="V18" s="53"/>
      <c r="W18" s="53"/>
    </row>
    <row r="19" spans="1:23" s="18" customFormat="1" ht="12.75">
      <c r="A19" s="24" t="s">
        <v>169</v>
      </c>
      <c r="B19" s="37"/>
      <c r="C19" s="51">
        <v>447000</v>
      </c>
      <c r="D19" s="25"/>
      <c r="E19" s="20"/>
      <c r="F19" s="20"/>
      <c r="G19" s="40"/>
      <c r="H19" s="20">
        <v>392000</v>
      </c>
      <c r="I19" s="51">
        <v>442000</v>
      </c>
      <c r="J19" s="40"/>
      <c r="K19" s="51">
        <v>425000</v>
      </c>
      <c r="L19" s="51">
        <v>460000</v>
      </c>
      <c r="M19" s="51">
        <v>435000</v>
      </c>
      <c r="N19" s="18" t="s">
        <v>141</v>
      </c>
      <c r="T19" s="40"/>
      <c r="U19" s="51"/>
      <c r="V19" s="53"/>
      <c r="W19" s="53"/>
    </row>
    <row r="20" spans="1:23" s="18" customFormat="1" ht="12.75">
      <c r="A20" s="24" t="s">
        <v>170</v>
      </c>
      <c r="B20" s="37"/>
      <c r="C20" s="51">
        <v>399000</v>
      </c>
      <c r="D20" s="25"/>
      <c r="E20" s="20"/>
      <c r="F20" s="20"/>
      <c r="G20" s="40"/>
      <c r="H20" s="20">
        <v>394000</v>
      </c>
      <c r="I20" s="51">
        <v>443000</v>
      </c>
      <c r="J20" s="40"/>
      <c r="K20" s="20">
        <v>442000</v>
      </c>
      <c r="L20" s="51">
        <v>435000</v>
      </c>
      <c r="M20" s="20">
        <v>425000</v>
      </c>
      <c r="N20" s="18" t="s">
        <v>140</v>
      </c>
      <c r="T20" s="40"/>
      <c r="U20" s="51"/>
      <c r="V20" s="53"/>
      <c r="W20" s="53"/>
    </row>
    <row r="21" spans="1:23" ht="13.5" customHeight="1">
      <c r="A21" s="5"/>
      <c r="B21" s="37"/>
      <c r="C21" s="52">
        <f>SUM(C19:C20)</f>
        <v>846000</v>
      </c>
      <c r="D21" s="8"/>
      <c r="E21" s="7"/>
      <c r="F21" s="7"/>
      <c r="G21" s="40"/>
      <c r="H21" s="3">
        <f>SUM(H19:H20)</f>
        <v>786000</v>
      </c>
      <c r="I21" s="52">
        <f>SUM(I19:I20)</f>
        <v>885000</v>
      </c>
      <c r="J21" s="40"/>
      <c r="K21" s="52">
        <f>SUM(K19:K20)</f>
        <v>867000</v>
      </c>
      <c r="L21" s="52">
        <f>SUM(L19:L20)</f>
        <v>895000</v>
      </c>
      <c r="M21" s="52">
        <f>SUM(M19:M20)</f>
        <v>860000</v>
      </c>
      <c r="N21" s="31" t="s">
        <v>178</v>
      </c>
      <c r="T21" s="40"/>
      <c r="W21" s="7"/>
    </row>
    <row r="22" spans="1:23" ht="13.5" customHeight="1">
      <c r="A22" s="5" t="s">
        <v>99</v>
      </c>
      <c r="B22" s="37"/>
      <c r="D22" s="8"/>
      <c r="E22" s="7"/>
      <c r="F22" s="7"/>
      <c r="G22" s="40"/>
      <c r="H22" s="7"/>
      <c r="I22" s="8"/>
      <c r="J22" s="40"/>
      <c r="K22" s="7"/>
      <c r="L22" s="7"/>
      <c r="M22" s="7"/>
      <c r="T22" s="40"/>
      <c r="W22" s="7"/>
    </row>
    <row r="23" spans="1:23" ht="13.5" customHeight="1">
      <c r="A23" s="5"/>
      <c r="B23" s="37"/>
      <c r="D23" s="8"/>
      <c r="E23" s="7"/>
      <c r="F23" s="7"/>
      <c r="G23" s="40"/>
      <c r="H23" s="7"/>
      <c r="I23" s="8"/>
      <c r="J23" s="40"/>
      <c r="K23" s="7"/>
      <c r="L23" s="7"/>
      <c r="M23" s="7"/>
      <c r="T23" s="40"/>
      <c r="W23" s="7"/>
    </row>
    <row r="24" spans="1:20" ht="12.75">
      <c r="A24" s="5" t="s">
        <v>77</v>
      </c>
      <c r="B24" s="6"/>
      <c r="G24" s="40"/>
      <c r="J24" s="40"/>
      <c r="T24" s="40"/>
    </row>
    <row r="25" spans="1:23" ht="12.75">
      <c r="A25" s="4" t="s">
        <v>76</v>
      </c>
      <c r="B25" s="6"/>
      <c r="C25" s="2">
        <v>7000</v>
      </c>
      <c r="D25" s="2">
        <v>1000</v>
      </c>
      <c r="F25" s="2">
        <f>SUM(C25:E25)</f>
        <v>8000</v>
      </c>
      <c r="G25" s="40"/>
      <c r="H25" s="2">
        <v>7000</v>
      </c>
      <c r="I25" s="2">
        <v>6000</v>
      </c>
      <c r="J25" s="40"/>
      <c r="K25" s="2">
        <v>4000</v>
      </c>
      <c r="L25" s="2">
        <f>W25</f>
        <v>5000</v>
      </c>
      <c r="M25" s="2">
        <v>5000</v>
      </c>
      <c r="N25" t="s">
        <v>116</v>
      </c>
      <c r="T25" s="40"/>
      <c r="U25">
        <v>4000</v>
      </c>
      <c r="V25">
        <v>1000</v>
      </c>
      <c r="W25" s="2">
        <f>SUM(U25:V25)</f>
        <v>5000</v>
      </c>
    </row>
    <row r="26" spans="1:23" ht="13.5" thickBot="1">
      <c r="A26" s="4" t="s">
        <v>4</v>
      </c>
      <c r="B26" s="6"/>
      <c r="C26" s="2">
        <v>4000</v>
      </c>
      <c r="D26" s="2">
        <v>1000</v>
      </c>
      <c r="F26" s="2">
        <f>SUM(C26:E26)</f>
        <v>5000</v>
      </c>
      <c r="G26" s="40"/>
      <c r="H26" s="2">
        <v>2500</v>
      </c>
      <c r="I26" s="2">
        <v>2000</v>
      </c>
      <c r="J26" s="40"/>
      <c r="K26" s="2">
        <v>3000</v>
      </c>
      <c r="L26" s="2">
        <v>9000</v>
      </c>
      <c r="M26" s="2">
        <v>5000</v>
      </c>
      <c r="N26" t="s">
        <v>146</v>
      </c>
      <c r="T26" s="40"/>
      <c r="U26">
        <v>8000</v>
      </c>
      <c r="V26">
        <v>2000</v>
      </c>
      <c r="W26" s="2">
        <f>SUM(U26:V26)</f>
        <v>10000</v>
      </c>
    </row>
    <row r="27" spans="1:23" ht="13.5" thickBot="1">
      <c r="A27" s="5" t="s">
        <v>10</v>
      </c>
      <c r="B27" s="38"/>
      <c r="C27" s="55">
        <f>SUM(C25:C26)</f>
        <v>11000</v>
      </c>
      <c r="D27" s="2">
        <f>SUM(D25:D26)</f>
        <v>2000</v>
      </c>
      <c r="E27" s="8"/>
      <c r="F27" s="2">
        <f>SUM(C27:E27)</f>
        <v>13000</v>
      </c>
      <c r="G27" s="40"/>
      <c r="H27" s="14">
        <f>SUM(H25:H26)</f>
        <v>9500</v>
      </c>
      <c r="I27" s="14">
        <f>SUM(I25:I26)</f>
        <v>8000</v>
      </c>
      <c r="J27" s="40"/>
      <c r="K27" s="14">
        <f>SUM(K25:K26)</f>
        <v>7000</v>
      </c>
      <c r="L27" s="14">
        <f>SUM(L25:L26)</f>
        <v>14000</v>
      </c>
      <c r="M27" s="14">
        <f>SUM(M25:M26)</f>
        <v>10000</v>
      </c>
      <c r="T27" s="40"/>
      <c r="W27" s="8"/>
    </row>
    <row r="28" spans="1:23" ht="13.5" thickBot="1">
      <c r="A28" s="5"/>
      <c r="B28" s="38"/>
      <c r="C28" s="12"/>
      <c r="E28" s="8"/>
      <c r="G28" s="40"/>
      <c r="H28" s="8"/>
      <c r="I28" s="14">
        <f>SUM(F28)</f>
        <v>0</v>
      </c>
      <c r="J28" s="40"/>
      <c r="K28" s="8"/>
      <c r="M28" s="8"/>
      <c r="T28" s="40"/>
      <c r="W28" s="8"/>
    </row>
    <row r="29" spans="1:23" ht="13.5" thickBot="1">
      <c r="A29" s="5" t="s">
        <v>8</v>
      </c>
      <c r="B29" s="38"/>
      <c r="C29" s="55">
        <v>203000</v>
      </c>
      <c r="D29" s="12">
        <v>67000</v>
      </c>
      <c r="E29" s="15"/>
      <c r="F29" s="15">
        <f>SUM(C29:E29)</f>
        <v>270000</v>
      </c>
      <c r="G29" s="40"/>
      <c r="H29" s="42">
        <v>202000</v>
      </c>
      <c r="I29" s="14">
        <v>214000</v>
      </c>
      <c r="J29" s="40"/>
      <c r="K29" s="54">
        <v>223000</v>
      </c>
      <c r="L29" s="54">
        <v>224000</v>
      </c>
      <c r="M29" s="42">
        <v>230000</v>
      </c>
      <c r="N29" t="s">
        <v>153</v>
      </c>
      <c r="T29" s="40"/>
      <c r="U29">
        <v>186000</v>
      </c>
      <c r="V29">
        <v>37000</v>
      </c>
      <c r="W29" s="45">
        <f>SUM(U29:V29)</f>
        <v>223000</v>
      </c>
    </row>
    <row r="30" spans="1:23" ht="12.75">
      <c r="A30" s="5"/>
      <c r="B30" s="38"/>
      <c r="C30" s="12"/>
      <c r="D30" s="12"/>
      <c r="E30" s="15"/>
      <c r="F30" s="15"/>
      <c r="G30" s="40"/>
      <c r="I30" s="12"/>
      <c r="J30" s="40"/>
      <c r="K30" s="15"/>
      <c r="L30" s="2">
        <f>W30</f>
        <v>0</v>
      </c>
      <c r="M30" s="15"/>
      <c r="N30" t="s">
        <v>101</v>
      </c>
      <c r="T30" s="40"/>
      <c r="W30" s="15"/>
    </row>
    <row r="31" spans="1:20" ht="12.75">
      <c r="A31" s="5" t="s">
        <v>5</v>
      </c>
      <c r="B31" s="6"/>
      <c r="G31" s="40"/>
      <c r="J31" s="40"/>
      <c r="L31" s="2">
        <f>W31</f>
        <v>0</v>
      </c>
      <c r="M31" s="12"/>
      <c r="T31" s="40"/>
    </row>
    <row r="32" spans="1:23" ht="12.75">
      <c r="A32" s="4" t="s">
        <v>84</v>
      </c>
      <c r="B32" s="6"/>
      <c r="C32" s="2">
        <v>47000</v>
      </c>
      <c r="D32" s="2">
        <v>16000</v>
      </c>
      <c r="F32" s="2">
        <f>SUM(C32:E32)</f>
        <v>63000</v>
      </c>
      <c r="G32" s="40"/>
      <c r="H32" s="2">
        <v>54000</v>
      </c>
      <c r="I32" s="2">
        <v>47000</v>
      </c>
      <c r="J32" s="40"/>
      <c r="K32" s="16">
        <v>50000</v>
      </c>
      <c r="L32" s="2">
        <v>53000</v>
      </c>
      <c r="M32" s="41">
        <v>50000</v>
      </c>
      <c r="N32" t="s">
        <v>131</v>
      </c>
      <c r="T32" s="40"/>
      <c r="U32">
        <v>44000</v>
      </c>
      <c r="V32">
        <v>9000</v>
      </c>
      <c r="W32" s="2">
        <f aca="true" t="shared" si="0" ref="W32:W37">SUM(U32:V32)</f>
        <v>53000</v>
      </c>
    </row>
    <row r="33" spans="1:23" ht="12.75">
      <c r="A33" s="4" t="s">
        <v>142</v>
      </c>
      <c r="B33" s="6"/>
      <c r="C33" s="2">
        <v>6000</v>
      </c>
      <c r="D33" s="2">
        <v>0</v>
      </c>
      <c r="F33" s="2">
        <f aca="true" t="shared" si="1" ref="F33:F39">SUM(C33:E33)</f>
        <v>6000</v>
      </c>
      <c r="G33" s="40"/>
      <c r="H33" s="2">
        <v>22000</v>
      </c>
      <c r="I33" s="2">
        <v>10000</v>
      </c>
      <c r="J33" s="40"/>
      <c r="K33" s="12">
        <v>10000</v>
      </c>
      <c r="L33" s="2">
        <f>W33</f>
        <v>12000</v>
      </c>
      <c r="M33" s="12">
        <v>13000</v>
      </c>
      <c r="N33" t="s">
        <v>154</v>
      </c>
      <c r="T33" s="40"/>
      <c r="U33">
        <v>12000</v>
      </c>
      <c r="W33" s="2">
        <f t="shared" si="0"/>
        <v>12000</v>
      </c>
    </row>
    <row r="34" spans="1:23" ht="12.75">
      <c r="A34" s="4" t="s">
        <v>155</v>
      </c>
      <c r="B34" s="6"/>
      <c r="C34" s="2">
        <v>4000</v>
      </c>
      <c r="D34" s="2">
        <v>0</v>
      </c>
      <c r="F34" s="2">
        <f t="shared" si="1"/>
        <v>4000</v>
      </c>
      <c r="G34" s="40"/>
      <c r="H34" s="2">
        <v>3000</v>
      </c>
      <c r="I34" s="2">
        <v>4000</v>
      </c>
      <c r="J34" s="40"/>
      <c r="K34" s="2">
        <v>4000</v>
      </c>
      <c r="L34" s="2">
        <f>W34</f>
        <v>4000</v>
      </c>
      <c r="M34" s="12">
        <v>4000</v>
      </c>
      <c r="T34" s="40"/>
      <c r="U34">
        <v>4000</v>
      </c>
      <c r="W34" s="2">
        <f t="shared" si="0"/>
        <v>4000</v>
      </c>
    </row>
    <row r="35" spans="1:23" ht="12.75">
      <c r="A35" s="4" t="s">
        <v>7</v>
      </c>
      <c r="B35" s="6"/>
      <c r="C35" s="2">
        <v>3000</v>
      </c>
      <c r="F35" s="2">
        <f t="shared" si="1"/>
        <v>3000</v>
      </c>
      <c r="G35" s="40"/>
      <c r="I35" s="2">
        <v>7000</v>
      </c>
      <c r="J35" s="40"/>
      <c r="K35" s="2">
        <v>5000</v>
      </c>
      <c r="L35" s="2">
        <f>W35</f>
        <v>3000</v>
      </c>
      <c r="M35" s="12">
        <v>3000</v>
      </c>
      <c r="N35" t="s">
        <v>156</v>
      </c>
      <c r="T35" s="40"/>
      <c r="U35">
        <v>3000</v>
      </c>
      <c r="W35" s="2">
        <f t="shared" si="0"/>
        <v>3000</v>
      </c>
    </row>
    <row r="36" spans="1:23" ht="12.75">
      <c r="A36" s="4" t="s">
        <v>31</v>
      </c>
      <c r="B36" s="6"/>
      <c r="C36" s="2">
        <v>11000</v>
      </c>
      <c r="F36" s="2">
        <f t="shared" si="1"/>
        <v>11000</v>
      </c>
      <c r="G36" s="40"/>
      <c r="H36" s="2">
        <v>4000</v>
      </c>
      <c r="I36" s="2">
        <v>14000</v>
      </c>
      <c r="J36" s="40"/>
      <c r="K36" s="2">
        <v>10000</v>
      </c>
      <c r="L36" s="2">
        <v>5000</v>
      </c>
      <c r="M36" s="12">
        <v>10000</v>
      </c>
      <c r="N36" t="s">
        <v>132</v>
      </c>
      <c r="T36" s="40"/>
      <c r="U36">
        <v>5000</v>
      </c>
      <c r="V36">
        <v>1000</v>
      </c>
      <c r="W36" s="2">
        <f t="shared" si="0"/>
        <v>6000</v>
      </c>
    </row>
    <row r="37" spans="1:23" ht="12.75">
      <c r="A37" s="4" t="s">
        <v>28</v>
      </c>
      <c r="B37" s="6"/>
      <c r="C37" s="2">
        <v>9000</v>
      </c>
      <c r="D37" s="2">
        <v>2000</v>
      </c>
      <c r="F37" s="2">
        <f t="shared" si="1"/>
        <v>11000</v>
      </c>
      <c r="G37" s="40"/>
      <c r="H37" s="2">
        <v>5000</v>
      </c>
      <c r="I37" s="2">
        <v>14000</v>
      </c>
      <c r="J37" s="40"/>
      <c r="K37" s="2">
        <v>10000</v>
      </c>
      <c r="L37" s="2">
        <v>2000</v>
      </c>
      <c r="M37" s="12">
        <v>5000</v>
      </c>
      <c r="N37" t="s">
        <v>124</v>
      </c>
      <c r="T37" s="40"/>
      <c r="U37">
        <v>2000</v>
      </c>
      <c r="W37" s="2">
        <f t="shared" si="0"/>
        <v>2000</v>
      </c>
    </row>
    <row r="38" spans="1:20" ht="13.5" thickBot="1">
      <c r="A38" s="4" t="s">
        <v>25</v>
      </c>
      <c r="B38" s="6"/>
      <c r="F38" s="2">
        <f t="shared" si="1"/>
        <v>0</v>
      </c>
      <c r="G38" s="40"/>
      <c r="J38" s="40"/>
      <c r="L38" s="2">
        <f>W38</f>
        <v>0</v>
      </c>
      <c r="N38" t="s">
        <v>79</v>
      </c>
      <c r="T38" s="40"/>
    </row>
    <row r="39" spans="1:23" ht="13.5" thickBot="1">
      <c r="A39" s="5" t="s">
        <v>11</v>
      </c>
      <c r="B39" s="38"/>
      <c r="C39" s="55">
        <f>SUM(C32:C38)</f>
        <v>80000</v>
      </c>
      <c r="D39" s="2">
        <f>SUM(D32:D38)</f>
        <v>18000</v>
      </c>
      <c r="E39" s="8"/>
      <c r="F39" s="2">
        <f t="shared" si="1"/>
        <v>98000</v>
      </c>
      <c r="G39" s="40"/>
      <c r="H39" s="14">
        <f>SUM(H32:H38)</f>
        <v>88000</v>
      </c>
      <c r="I39" s="14">
        <f>SUM(I32:I38)</f>
        <v>96000</v>
      </c>
      <c r="J39" s="40"/>
      <c r="K39" s="14">
        <f>SUM(K32:K38)</f>
        <v>89000</v>
      </c>
      <c r="L39" s="14">
        <f>SUM(L32:L38)</f>
        <v>79000</v>
      </c>
      <c r="M39" s="14">
        <f>SUM(M32:M38)</f>
        <v>85000</v>
      </c>
      <c r="T39" s="40"/>
      <c r="W39" s="8"/>
    </row>
    <row r="40" spans="2:20" ht="12.75">
      <c r="B40" s="6"/>
      <c r="G40" s="40"/>
      <c r="J40" s="40"/>
      <c r="L40" s="2">
        <f>W40</f>
        <v>0</v>
      </c>
      <c r="T40" s="40"/>
    </row>
    <row r="41" spans="1:20" ht="12.75">
      <c r="A41" s="5" t="s">
        <v>12</v>
      </c>
      <c r="B41" s="6"/>
      <c r="G41" s="40"/>
      <c r="J41" s="40"/>
      <c r="L41" s="2">
        <f>W41</f>
        <v>0</v>
      </c>
      <c r="T41" s="40"/>
    </row>
    <row r="42" spans="1:23" ht="12.75">
      <c r="A42" s="4" t="s">
        <v>13</v>
      </c>
      <c r="B42" s="6"/>
      <c r="C42" s="2">
        <v>50000</v>
      </c>
      <c r="D42" s="2">
        <v>10000</v>
      </c>
      <c r="F42" s="8">
        <f>SUM(C42:E42)</f>
        <v>60000</v>
      </c>
      <c r="G42" s="40"/>
      <c r="H42" s="2">
        <v>4000</v>
      </c>
      <c r="I42" s="2">
        <v>8000</v>
      </c>
      <c r="J42" s="40"/>
      <c r="K42" s="12">
        <v>10000</v>
      </c>
      <c r="L42" s="2">
        <v>19000</v>
      </c>
      <c r="M42" s="12">
        <v>15000</v>
      </c>
      <c r="N42" t="s">
        <v>135</v>
      </c>
      <c r="T42" s="40"/>
      <c r="U42">
        <v>19000</v>
      </c>
      <c r="V42">
        <v>2000</v>
      </c>
      <c r="W42" s="2">
        <f>SUM(U42:V42)</f>
        <v>21000</v>
      </c>
    </row>
    <row r="43" spans="1:23" ht="12.75">
      <c r="A43" s="4" t="s">
        <v>14</v>
      </c>
      <c r="B43" s="6"/>
      <c r="C43" s="2">
        <v>17000</v>
      </c>
      <c r="D43" s="2">
        <v>5000</v>
      </c>
      <c r="F43" s="8">
        <f>SUM(C43:E43)</f>
        <v>22000</v>
      </c>
      <c r="G43" s="40"/>
      <c r="H43" s="2">
        <v>24000</v>
      </c>
      <c r="I43" s="2">
        <v>29000</v>
      </c>
      <c r="J43" s="40"/>
      <c r="K43" s="2">
        <v>25000</v>
      </c>
      <c r="L43" s="2">
        <v>20000</v>
      </c>
      <c r="M43" s="2">
        <v>25000</v>
      </c>
      <c r="N43" t="s">
        <v>33</v>
      </c>
      <c r="T43" s="40"/>
      <c r="U43">
        <v>17000</v>
      </c>
      <c r="V43">
        <v>6000</v>
      </c>
      <c r="W43" s="2">
        <f>SUM(U43:V43)</f>
        <v>23000</v>
      </c>
    </row>
    <row r="44" spans="1:23" ht="13.5" thickBot="1">
      <c r="A44" s="4" t="s">
        <v>15</v>
      </c>
      <c r="B44" s="6"/>
      <c r="C44" s="2">
        <v>4000</v>
      </c>
      <c r="D44" s="2">
        <v>0</v>
      </c>
      <c r="F44" s="8">
        <f>SUM(C44:E44)</f>
        <v>4000</v>
      </c>
      <c r="G44" s="40"/>
      <c r="H44" s="2">
        <v>2000</v>
      </c>
      <c r="I44" s="2">
        <v>2000</v>
      </c>
      <c r="J44" s="40"/>
      <c r="K44" s="2">
        <v>5000</v>
      </c>
      <c r="L44" s="2">
        <v>1000</v>
      </c>
      <c r="M44" s="2">
        <v>5000</v>
      </c>
      <c r="N44" t="s">
        <v>157</v>
      </c>
      <c r="T44" s="40"/>
      <c r="U44">
        <v>1000</v>
      </c>
      <c r="V44">
        <v>1000</v>
      </c>
      <c r="W44" s="2">
        <f>SUM(U44:V44)</f>
        <v>2000</v>
      </c>
    </row>
    <row r="45" spans="1:23" ht="13.5" thickBot="1">
      <c r="A45" s="5" t="s">
        <v>16</v>
      </c>
      <c r="B45" s="38"/>
      <c r="C45" s="55">
        <f>SUM(C42:C44)</f>
        <v>71000</v>
      </c>
      <c r="D45" s="2">
        <f>SUM(D42:D44)</f>
        <v>15000</v>
      </c>
      <c r="E45" s="8"/>
      <c r="F45" s="8">
        <f>SUM(C45:E45)</f>
        <v>86000</v>
      </c>
      <c r="G45" s="40"/>
      <c r="H45" s="14">
        <f>SUM(H42:H44)</f>
        <v>30000</v>
      </c>
      <c r="I45" s="14">
        <f>SUM(I42:I44)</f>
        <v>39000</v>
      </c>
      <c r="J45" s="40"/>
      <c r="K45" s="14">
        <f>SUM(K42:K44)</f>
        <v>40000</v>
      </c>
      <c r="L45" s="14">
        <f>SUM(L42:L44)</f>
        <v>40000</v>
      </c>
      <c r="M45" s="14">
        <f>SUM(M42:M44)</f>
        <v>45000</v>
      </c>
      <c r="T45" s="40"/>
      <c r="W45" s="8"/>
    </row>
    <row r="46" spans="2:20" ht="12.75">
      <c r="B46" s="6"/>
      <c r="G46" s="40"/>
      <c r="J46" s="40"/>
      <c r="L46" s="2">
        <f>W46</f>
        <v>0</v>
      </c>
      <c r="T46" s="40"/>
    </row>
    <row r="47" spans="1:20" ht="12.75">
      <c r="A47" s="5" t="s">
        <v>27</v>
      </c>
      <c r="B47" s="6"/>
      <c r="G47" s="40"/>
      <c r="J47" s="40"/>
      <c r="L47" s="2">
        <f>W47</f>
        <v>0</v>
      </c>
      <c r="T47" s="40"/>
    </row>
    <row r="48" spans="1:23" ht="12.75">
      <c r="A48" s="4" t="s">
        <v>80</v>
      </c>
      <c r="B48" s="6"/>
      <c r="C48" s="2">
        <v>50000</v>
      </c>
      <c r="D48" s="2">
        <v>15000</v>
      </c>
      <c r="F48" s="2">
        <f>SUM(C48:E48)</f>
        <v>65000</v>
      </c>
      <c r="G48" s="40"/>
      <c r="H48" s="2">
        <v>50000</v>
      </c>
      <c r="I48" s="8">
        <v>50000</v>
      </c>
      <c r="J48" s="40"/>
      <c r="K48" s="12">
        <v>52000</v>
      </c>
      <c r="L48" s="2">
        <v>62000</v>
      </c>
      <c r="M48" s="12">
        <v>52000</v>
      </c>
      <c r="N48" t="s">
        <v>145</v>
      </c>
      <c r="T48" s="40"/>
      <c r="U48">
        <v>51000</v>
      </c>
      <c r="V48">
        <v>10000</v>
      </c>
      <c r="W48" s="2">
        <f>SUM(U48:V48)</f>
        <v>61000</v>
      </c>
    </row>
    <row r="49" spans="1:23" ht="12.75">
      <c r="A49" s="4" t="s">
        <v>29</v>
      </c>
      <c r="B49" s="6"/>
      <c r="C49" s="2">
        <v>21000</v>
      </c>
      <c r="D49" s="2">
        <v>3000</v>
      </c>
      <c r="F49" s="2">
        <f aca="true" t="shared" si="2" ref="F49:F56">SUM(C49:E49)</f>
        <v>24000</v>
      </c>
      <c r="G49" s="40"/>
      <c r="H49" s="2">
        <v>10000</v>
      </c>
      <c r="I49" s="8">
        <v>19000</v>
      </c>
      <c r="J49" s="40"/>
      <c r="K49" s="12">
        <v>20000</v>
      </c>
      <c r="L49" s="2">
        <v>15000</v>
      </c>
      <c r="M49" s="12">
        <v>20000</v>
      </c>
      <c r="N49" t="s">
        <v>81</v>
      </c>
      <c r="T49" s="40"/>
      <c r="U49">
        <v>9000</v>
      </c>
      <c r="V49">
        <v>5000</v>
      </c>
      <c r="W49" s="2">
        <f>SUM(U49:V49)</f>
        <v>14000</v>
      </c>
    </row>
    <row r="50" spans="1:23" ht="12.75">
      <c r="A50" s="4" t="s">
        <v>75</v>
      </c>
      <c r="B50" s="6"/>
      <c r="C50" s="2">
        <v>8000</v>
      </c>
      <c r="D50" s="2">
        <v>0</v>
      </c>
      <c r="F50" s="2">
        <f t="shared" si="2"/>
        <v>8000</v>
      </c>
      <c r="G50" s="40"/>
      <c r="H50" s="2">
        <v>5000</v>
      </c>
      <c r="I50" s="8">
        <v>4000</v>
      </c>
      <c r="J50" s="40"/>
      <c r="K50" s="2">
        <v>10000</v>
      </c>
      <c r="L50" s="2">
        <v>5000</v>
      </c>
      <c r="M50" s="12">
        <v>10000</v>
      </c>
      <c r="N50" t="s">
        <v>82</v>
      </c>
      <c r="T50" s="40"/>
      <c r="U50">
        <v>4000</v>
      </c>
      <c r="V50">
        <v>2000</v>
      </c>
      <c r="W50" s="2">
        <f>SUM(U50:V50)</f>
        <v>6000</v>
      </c>
    </row>
    <row r="51" spans="1:23" ht="12.75">
      <c r="A51" s="4" t="s">
        <v>34</v>
      </c>
      <c r="B51" s="6"/>
      <c r="F51" s="2">
        <f t="shared" si="2"/>
        <v>0</v>
      </c>
      <c r="G51" s="40"/>
      <c r="H51" s="2">
        <v>5000</v>
      </c>
      <c r="I51" s="8">
        <f>SUM(F51)</f>
        <v>0</v>
      </c>
      <c r="J51" s="40"/>
      <c r="L51" s="2">
        <f>W51</f>
        <v>2000</v>
      </c>
      <c r="M51" s="12"/>
      <c r="N51" t="s">
        <v>117</v>
      </c>
      <c r="T51" s="40"/>
      <c r="U51">
        <v>2000</v>
      </c>
      <c r="W51" s="2">
        <f>SUM(U51:V51)</f>
        <v>2000</v>
      </c>
    </row>
    <row r="52" spans="1:20" ht="12.75">
      <c r="A52" s="4" t="s">
        <v>18</v>
      </c>
      <c r="B52" s="6"/>
      <c r="F52" s="2">
        <f t="shared" si="2"/>
        <v>0</v>
      </c>
      <c r="G52" s="40"/>
      <c r="H52" s="2">
        <v>1000</v>
      </c>
      <c r="I52" s="8"/>
      <c r="J52" s="40"/>
      <c r="K52" s="2">
        <v>1000</v>
      </c>
      <c r="L52" s="2">
        <f>W52</f>
        <v>0</v>
      </c>
      <c r="M52" s="12"/>
      <c r="N52" t="s">
        <v>158</v>
      </c>
      <c r="T52" s="40"/>
    </row>
    <row r="53" spans="1:23" ht="12.75">
      <c r="A53" s="4" t="s">
        <v>19</v>
      </c>
      <c r="B53" s="6"/>
      <c r="C53" s="2">
        <v>10000</v>
      </c>
      <c r="D53" s="2">
        <v>1000</v>
      </c>
      <c r="F53" s="2">
        <f t="shared" si="2"/>
        <v>11000</v>
      </c>
      <c r="G53" s="40"/>
      <c r="H53" s="2">
        <v>9000</v>
      </c>
      <c r="I53" s="8">
        <v>11000</v>
      </c>
      <c r="J53" s="40"/>
      <c r="K53" s="2">
        <v>10000</v>
      </c>
      <c r="L53" s="12">
        <v>12000</v>
      </c>
      <c r="M53" s="12">
        <v>10000</v>
      </c>
      <c r="N53" t="s">
        <v>123</v>
      </c>
      <c r="T53" s="40"/>
      <c r="U53">
        <v>8000</v>
      </c>
      <c r="W53" s="2">
        <f>SUM(U53:V53)</f>
        <v>8000</v>
      </c>
    </row>
    <row r="54" spans="1:23" ht="12.75">
      <c r="A54" s="4" t="s">
        <v>102</v>
      </c>
      <c r="B54" s="6"/>
      <c r="F54" s="2">
        <f t="shared" si="2"/>
        <v>0</v>
      </c>
      <c r="G54" s="40"/>
      <c r="H54" s="2">
        <v>1000</v>
      </c>
      <c r="I54" s="8">
        <v>15000</v>
      </c>
      <c r="J54" s="40"/>
      <c r="K54" s="2">
        <v>1000</v>
      </c>
      <c r="L54" s="12">
        <v>6000</v>
      </c>
      <c r="M54" s="12">
        <v>2000</v>
      </c>
      <c r="N54" t="s">
        <v>43</v>
      </c>
      <c r="T54" s="40"/>
      <c r="U54">
        <v>8000</v>
      </c>
      <c r="W54" s="2">
        <f>SUM(U54:V54)</f>
        <v>8000</v>
      </c>
    </row>
    <row r="55" spans="1:23" ht="13.5" thickBot="1">
      <c r="A55" s="75" t="s">
        <v>147</v>
      </c>
      <c r="B55" s="6"/>
      <c r="F55" s="2">
        <f t="shared" si="2"/>
        <v>0</v>
      </c>
      <c r="G55" s="40"/>
      <c r="I55" s="8"/>
      <c r="J55" s="40"/>
      <c r="K55" s="16"/>
      <c r="L55" s="12">
        <v>43000</v>
      </c>
      <c r="M55" s="41"/>
      <c r="N55" t="s">
        <v>148</v>
      </c>
      <c r="T55" s="40"/>
      <c r="U55">
        <v>29000</v>
      </c>
      <c r="V55">
        <v>24000</v>
      </c>
      <c r="W55" s="16">
        <f>SUM(U55:V55)</f>
        <v>53000</v>
      </c>
    </row>
    <row r="56" spans="1:23" ht="13.5" thickBot="1">
      <c r="A56" s="5" t="s">
        <v>20</v>
      </c>
      <c r="B56" s="38"/>
      <c r="C56" s="55">
        <f>SUM(C48:C54)</f>
        <v>89000</v>
      </c>
      <c r="D56" s="2">
        <f>SUM(D48:D54)</f>
        <v>19000</v>
      </c>
      <c r="E56" s="8"/>
      <c r="F56" s="2">
        <f t="shared" si="2"/>
        <v>108000</v>
      </c>
      <c r="G56" s="40"/>
      <c r="H56" s="14">
        <f>SUM(H48:H54)</f>
        <v>81000</v>
      </c>
      <c r="I56" s="14">
        <f>SUM(I48:I55)</f>
        <v>99000</v>
      </c>
      <c r="J56" s="40"/>
      <c r="K56" s="14">
        <f>SUM(K48:K55)</f>
        <v>94000</v>
      </c>
      <c r="L56" s="14">
        <f>SUM(L48:L55)</f>
        <v>145000</v>
      </c>
      <c r="M56" s="14">
        <f>SUM(M48:M55)</f>
        <v>94000</v>
      </c>
      <c r="T56" s="40"/>
      <c r="U56" s="29"/>
      <c r="V56" s="29"/>
      <c r="W56" s="20"/>
    </row>
    <row r="57" spans="1:23" ht="12.75">
      <c r="A57" s="5"/>
      <c r="B57" s="38"/>
      <c r="C57" s="15"/>
      <c r="E57" s="8"/>
      <c r="G57" s="40"/>
      <c r="H57" s="8"/>
      <c r="I57" s="8"/>
      <c r="J57" s="40"/>
      <c r="K57" s="8"/>
      <c r="L57" s="8"/>
      <c r="M57" s="8"/>
      <c r="T57" s="40"/>
      <c r="U57" s="29"/>
      <c r="V57" s="29"/>
      <c r="W57" s="20"/>
    </row>
    <row r="58" spans="2:23" ht="12.75">
      <c r="B58" s="36"/>
      <c r="C58" s="3">
        <v>2006</v>
      </c>
      <c r="D58" s="3">
        <v>2006</v>
      </c>
      <c r="E58" s="3">
        <v>2006</v>
      </c>
      <c r="F58" s="3">
        <v>2006</v>
      </c>
      <c r="G58" s="40"/>
      <c r="H58" s="3">
        <v>2007</v>
      </c>
      <c r="I58" s="3">
        <v>2007</v>
      </c>
      <c r="J58" s="40"/>
      <c r="K58" s="3">
        <v>2009</v>
      </c>
      <c r="L58" s="3">
        <v>2008</v>
      </c>
      <c r="M58" s="3">
        <v>2009</v>
      </c>
      <c r="T58" s="40"/>
      <c r="U58" s="3">
        <v>2008</v>
      </c>
      <c r="V58" s="3">
        <v>2008</v>
      </c>
      <c r="W58" s="3">
        <v>2008</v>
      </c>
    </row>
    <row r="59" spans="1:23" ht="12" customHeight="1" thickBot="1">
      <c r="A59" s="5"/>
      <c r="B59" s="36"/>
      <c r="C59" s="3" t="s">
        <v>125</v>
      </c>
      <c r="D59" s="3" t="s">
        <v>114</v>
      </c>
      <c r="E59" s="3" t="s">
        <v>21</v>
      </c>
      <c r="F59" s="3" t="s">
        <v>44</v>
      </c>
      <c r="G59" s="40"/>
      <c r="H59" s="3" t="s">
        <v>22</v>
      </c>
      <c r="I59" s="3" t="s">
        <v>125</v>
      </c>
      <c r="J59" s="40"/>
      <c r="K59" s="3" t="s">
        <v>22</v>
      </c>
      <c r="L59" s="3" t="s">
        <v>125</v>
      </c>
      <c r="M59" s="3" t="s">
        <v>22</v>
      </c>
      <c r="N59" s="1" t="s">
        <v>23</v>
      </c>
      <c r="T59" s="40"/>
      <c r="U59" s="3" t="s">
        <v>17</v>
      </c>
      <c r="V59" s="3" t="s">
        <v>127</v>
      </c>
      <c r="W59" s="3" t="s">
        <v>126</v>
      </c>
    </row>
    <row r="60" spans="1:23" ht="13.5" thickBot="1">
      <c r="A60" s="5" t="s">
        <v>128</v>
      </c>
      <c r="B60" s="37"/>
      <c r="C60" s="26">
        <f>C27+C29+C39+C45+C56</f>
        <v>454000</v>
      </c>
      <c r="D60" s="21">
        <f>D27+D29+D39+D45+D56</f>
        <v>121000</v>
      </c>
      <c r="E60" s="7"/>
      <c r="F60" s="21">
        <f>F27+F29+F39+F45+F56</f>
        <v>575000</v>
      </c>
      <c r="G60" s="37"/>
      <c r="H60" s="26">
        <f>H27+H29+H39+H45+H56</f>
        <v>410500</v>
      </c>
      <c r="I60" s="26">
        <f>I27+I29+I39+I45+I56</f>
        <v>456000</v>
      </c>
      <c r="J60" s="37"/>
      <c r="K60" s="26">
        <f>K27+K29+K39+K45+K56</f>
        <v>453000</v>
      </c>
      <c r="L60" s="26">
        <f>L27+L29+L39+L45+L56</f>
        <v>502000</v>
      </c>
      <c r="M60" s="26">
        <f>M27+M29+M39+M45+M56</f>
        <v>464000</v>
      </c>
      <c r="N60" t="s">
        <v>171</v>
      </c>
      <c r="T60" s="40"/>
      <c r="U60" s="26">
        <f>SUM(U25:U55)</f>
        <v>416000</v>
      </c>
      <c r="V60" s="26">
        <f>SUM(V25:V55)</f>
        <v>100000</v>
      </c>
      <c r="W60" s="26">
        <f>SUM(W25:W55)</f>
        <v>516000</v>
      </c>
    </row>
    <row r="61" spans="1:23" ht="12.75">
      <c r="A61" s="5"/>
      <c r="B61" s="37"/>
      <c r="C61" s="20"/>
      <c r="D61" s="13"/>
      <c r="E61" s="20"/>
      <c r="F61" s="13"/>
      <c r="G61" s="20"/>
      <c r="H61" s="20"/>
      <c r="I61" s="20"/>
      <c r="J61" s="37"/>
      <c r="K61" s="20"/>
      <c r="L61" s="20"/>
      <c r="M61" s="20"/>
      <c r="T61" s="40"/>
      <c r="U61" s="20"/>
      <c r="V61" s="20"/>
      <c r="W61" s="20"/>
    </row>
    <row r="62" spans="1:23" ht="12.75">
      <c r="A62" s="5"/>
      <c r="B62" s="37"/>
      <c r="C62" s="3">
        <v>2006</v>
      </c>
      <c r="D62" s="3">
        <v>2006</v>
      </c>
      <c r="E62" s="3">
        <v>2006</v>
      </c>
      <c r="F62" s="3">
        <v>2006</v>
      </c>
      <c r="G62" s="40"/>
      <c r="H62" s="3">
        <v>2007</v>
      </c>
      <c r="I62" s="3">
        <v>2007</v>
      </c>
      <c r="J62" s="40"/>
      <c r="K62" s="3">
        <v>2009</v>
      </c>
      <c r="L62" s="3">
        <v>2008</v>
      </c>
      <c r="M62" s="3">
        <v>2009</v>
      </c>
      <c r="T62" s="40"/>
      <c r="U62" s="3">
        <v>2008</v>
      </c>
      <c r="V62" s="3">
        <v>2008</v>
      </c>
      <c r="W62" s="3">
        <v>2008</v>
      </c>
    </row>
    <row r="63" spans="1:23" ht="12.75">
      <c r="A63" s="5"/>
      <c r="B63" s="37"/>
      <c r="C63" s="3"/>
      <c r="D63" s="3" t="s">
        <v>114</v>
      </c>
      <c r="E63" s="3" t="s">
        <v>21</v>
      </c>
      <c r="F63" s="3" t="s">
        <v>44</v>
      </c>
      <c r="G63" s="40"/>
      <c r="H63" s="3" t="s">
        <v>22</v>
      </c>
      <c r="I63" s="3" t="s">
        <v>125</v>
      </c>
      <c r="J63" s="40"/>
      <c r="K63" s="3" t="s">
        <v>22</v>
      </c>
      <c r="L63" s="3" t="s">
        <v>126</v>
      </c>
      <c r="M63" s="3" t="s">
        <v>22</v>
      </c>
      <c r="N63" s="1" t="s">
        <v>23</v>
      </c>
      <c r="T63" s="40"/>
      <c r="U63" s="3" t="s">
        <v>17</v>
      </c>
      <c r="V63" s="3" t="s">
        <v>127</v>
      </c>
      <c r="W63" s="3" t="s">
        <v>126</v>
      </c>
    </row>
    <row r="64" spans="2:20" ht="12.75">
      <c r="B64" s="6"/>
      <c r="G64" s="40"/>
      <c r="J64" s="40"/>
      <c r="T64" s="40"/>
    </row>
    <row r="65" spans="1:20" ht="12.75">
      <c r="A65" s="5" t="s">
        <v>45</v>
      </c>
      <c r="B65" s="6"/>
      <c r="G65" s="40"/>
      <c r="J65" s="40"/>
      <c r="T65" s="40"/>
    </row>
    <row r="66" spans="1:23" ht="12.75">
      <c r="A66" s="4" t="s">
        <v>47</v>
      </c>
      <c r="B66" s="6"/>
      <c r="C66" s="2">
        <v>69000</v>
      </c>
      <c r="D66" s="2">
        <v>5000</v>
      </c>
      <c r="E66" s="2">
        <f>SUM(C66:D66)</f>
        <v>74000</v>
      </c>
      <c r="G66" s="40"/>
      <c r="H66" s="16">
        <v>60000</v>
      </c>
      <c r="I66" s="2">
        <v>58000</v>
      </c>
      <c r="J66" s="40"/>
      <c r="K66" s="41">
        <v>65000</v>
      </c>
      <c r="L66" s="41">
        <v>73000</v>
      </c>
      <c r="M66" s="41">
        <v>75000</v>
      </c>
      <c r="N66" t="s">
        <v>159</v>
      </c>
      <c r="T66" s="40"/>
      <c r="U66">
        <v>72000</v>
      </c>
      <c r="V66">
        <v>2000</v>
      </c>
      <c r="W66" s="16">
        <f>SUM(U66:V66)</f>
        <v>74000</v>
      </c>
    </row>
    <row r="67" spans="1:23" ht="12.75">
      <c r="A67" s="4" t="s">
        <v>46</v>
      </c>
      <c r="B67" s="6"/>
      <c r="D67" s="2">
        <v>3000</v>
      </c>
      <c r="E67" s="2">
        <f aca="true" t="shared" si="3" ref="E67:E72">SUM(C67:D67)</f>
        <v>3000</v>
      </c>
      <c r="G67" s="40"/>
      <c r="H67" s="16">
        <v>10000</v>
      </c>
      <c r="J67" s="40"/>
      <c r="K67" s="16">
        <v>5000</v>
      </c>
      <c r="L67" s="41">
        <v>18000</v>
      </c>
      <c r="M67" s="41">
        <v>15000</v>
      </c>
      <c r="N67" t="s">
        <v>160</v>
      </c>
      <c r="T67" s="40"/>
      <c r="U67">
        <v>11000</v>
      </c>
      <c r="V67">
        <v>10000</v>
      </c>
      <c r="W67" s="16">
        <f>SUM(U67:V67)</f>
        <v>21000</v>
      </c>
    </row>
    <row r="68" spans="1:23" ht="12.75">
      <c r="A68" s="4" t="s">
        <v>48</v>
      </c>
      <c r="B68" s="6"/>
      <c r="C68" s="2">
        <v>7000</v>
      </c>
      <c r="D68" s="2">
        <v>0</v>
      </c>
      <c r="E68" s="2">
        <f t="shared" si="3"/>
        <v>7000</v>
      </c>
      <c r="G68" s="40"/>
      <c r="H68" s="16">
        <v>4000</v>
      </c>
      <c r="I68" s="2">
        <v>6000</v>
      </c>
      <c r="J68" s="40"/>
      <c r="K68" s="16">
        <v>6000</v>
      </c>
      <c r="L68" s="41">
        <f>W68</f>
        <v>5000</v>
      </c>
      <c r="M68" s="41">
        <v>5000</v>
      </c>
      <c r="N68" t="s">
        <v>162</v>
      </c>
      <c r="T68" s="40"/>
      <c r="U68">
        <v>5000</v>
      </c>
      <c r="W68" s="16">
        <f>SUM(U68:V68)</f>
        <v>5000</v>
      </c>
    </row>
    <row r="69" spans="1:23" ht="12.75">
      <c r="A69" s="4" t="s">
        <v>49</v>
      </c>
      <c r="B69" s="6"/>
      <c r="C69" s="12"/>
      <c r="D69" s="2">
        <v>0</v>
      </c>
      <c r="E69" s="2">
        <f t="shared" si="3"/>
        <v>0</v>
      </c>
      <c r="G69" s="40"/>
      <c r="H69" s="16">
        <v>7000</v>
      </c>
      <c r="I69" s="2">
        <f>SUM(E69:F69)</f>
        <v>0</v>
      </c>
      <c r="J69" s="40"/>
      <c r="K69" s="16">
        <v>2000</v>
      </c>
      <c r="L69" s="41">
        <f>W69</f>
        <v>3000</v>
      </c>
      <c r="M69" s="41">
        <v>5000</v>
      </c>
      <c r="N69" t="s">
        <v>109</v>
      </c>
      <c r="T69" s="40"/>
      <c r="U69">
        <v>3000</v>
      </c>
      <c r="W69" s="16">
        <f>SUM(U69:V69)</f>
        <v>3000</v>
      </c>
    </row>
    <row r="70" spans="1:23" ht="12.75">
      <c r="A70" s="4" t="s">
        <v>50</v>
      </c>
      <c r="B70" s="6"/>
      <c r="C70" s="12">
        <v>1000</v>
      </c>
      <c r="D70" s="2">
        <v>0</v>
      </c>
      <c r="E70" s="2">
        <f t="shared" si="3"/>
        <v>1000</v>
      </c>
      <c r="G70" s="40"/>
      <c r="H70" s="2">
        <v>5000</v>
      </c>
      <c r="I70" s="2">
        <v>3000</v>
      </c>
      <c r="J70" s="40"/>
      <c r="L70" s="41">
        <f>W70</f>
        <v>1000</v>
      </c>
      <c r="M70" s="12"/>
      <c r="N70" t="s">
        <v>85</v>
      </c>
      <c r="T70" s="40"/>
      <c r="U70">
        <v>1000</v>
      </c>
      <c r="W70" s="2">
        <f>SUM(U70:V70)</f>
        <v>1000</v>
      </c>
    </row>
    <row r="71" spans="1:20" ht="13.5" thickBot="1">
      <c r="A71" s="4" t="s">
        <v>25</v>
      </c>
      <c r="B71" s="6"/>
      <c r="E71" s="2">
        <f t="shared" si="3"/>
        <v>0</v>
      </c>
      <c r="G71" s="40"/>
      <c r="I71" s="2">
        <f>SUM(E71:F71)</f>
        <v>0</v>
      </c>
      <c r="J71" s="40"/>
      <c r="L71" s="16">
        <f>W71</f>
        <v>0</v>
      </c>
      <c r="T71" s="40"/>
    </row>
    <row r="72" spans="1:23" ht="13.5" thickBot="1">
      <c r="A72" s="5" t="s">
        <v>93</v>
      </c>
      <c r="B72" s="6"/>
      <c r="C72" s="55">
        <f>SUM(C66:C71)</f>
        <v>77000</v>
      </c>
      <c r="D72" s="2">
        <f>SUM(D66:D71)</f>
        <v>8000</v>
      </c>
      <c r="E72" s="2">
        <f t="shared" si="3"/>
        <v>85000</v>
      </c>
      <c r="G72" s="40"/>
      <c r="H72" s="22">
        <f>SUM(H66:H71)</f>
        <v>86000</v>
      </c>
      <c r="I72" s="14">
        <f>SUM(I66:I71)</f>
        <v>67000</v>
      </c>
      <c r="J72" s="40"/>
      <c r="K72" s="22">
        <f>SUM(K66:K71)</f>
        <v>78000</v>
      </c>
      <c r="L72" s="22">
        <f>SUM(L66:L71)</f>
        <v>100000</v>
      </c>
      <c r="M72" s="22">
        <f>SUM(M66:M71)</f>
        <v>100000</v>
      </c>
      <c r="T72" s="40"/>
      <c r="W72" s="46"/>
    </row>
    <row r="73" spans="2:20" ht="12.75">
      <c r="B73" s="6"/>
      <c r="C73" s="12"/>
      <c r="G73" s="40"/>
      <c r="J73" s="40"/>
      <c r="T73" s="40"/>
    </row>
    <row r="74" spans="1:20" ht="12.75">
      <c r="A74" s="5" t="s">
        <v>51</v>
      </c>
      <c r="B74" s="6"/>
      <c r="C74" s="12"/>
      <c r="G74" s="40"/>
      <c r="J74" s="40"/>
      <c r="T74" s="40"/>
    </row>
    <row r="75" spans="1:23" ht="12.75">
      <c r="A75" s="4" t="s">
        <v>53</v>
      </c>
      <c r="B75" s="6"/>
      <c r="C75" s="12">
        <v>13000</v>
      </c>
      <c r="E75" s="2">
        <f>SUM(C75:D75)</f>
        <v>13000</v>
      </c>
      <c r="G75" s="40"/>
      <c r="H75" s="2">
        <v>10000</v>
      </c>
      <c r="I75" s="2">
        <v>18000</v>
      </c>
      <c r="J75" s="40"/>
      <c r="K75" s="12">
        <v>20000</v>
      </c>
      <c r="L75" s="2">
        <v>18000</v>
      </c>
      <c r="M75" s="12">
        <v>20000</v>
      </c>
      <c r="N75" t="s">
        <v>133</v>
      </c>
      <c r="T75" s="40"/>
      <c r="U75">
        <v>11000</v>
      </c>
      <c r="W75" s="2">
        <f>SUM(U75:V75)</f>
        <v>11000</v>
      </c>
    </row>
    <row r="76" spans="1:23" ht="12.75">
      <c r="A76" s="4" t="s">
        <v>103</v>
      </c>
      <c r="B76" s="6"/>
      <c r="C76" s="12"/>
      <c r="D76" s="2">
        <v>1000</v>
      </c>
      <c r="E76" s="2">
        <f>SUM(C76:D76)</f>
        <v>1000</v>
      </c>
      <c r="G76" s="40"/>
      <c r="H76" s="2">
        <v>10000</v>
      </c>
      <c r="J76" s="40"/>
      <c r="K76" s="2">
        <v>5000</v>
      </c>
      <c r="M76" s="2">
        <v>5000</v>
      </c>
      <c r="N76" t="s">
        <v>122</v>
      </c>
      <c r="T76" s="40"/>
      <c r="V76">
        <v>2000</v>
      </c>
      <c r="W76" s="2">
        <f>SUM(U76:V76)</f>
        <v>2000</v>
      </c>
    </row>
    <row r="77" spans="1:23" ht="12.75">
      <c r="A77" s="4" t="s">
        <v>52</v>
      </c>
      <c r="B77" s="6"/>
      <c r="C77" s="12"/>
      <c r="E77" s="2">
        <f>SUM(C77:D77)</f>
        <v>0</v>
      </c>
      <c r="G77" s="40"/>
      <c r="H77" s="2">
        <v>5000</v>
      </c>
      <c r="I77" s="2">
        <v>12000</v>
      </c>
      <c r="J77" s="40"/>
      <c r="K77" s="2">
        <v>12000</v>
      </c>
      <c r="L77" s="2">
        <f>W77</f>
        <v>9000</v>
      </c>
      <c r="M77" s="12">
        <v>5000</v>
      </c>
      <c r="N77" t="s">
        <v>163</v>
      </c>
      <c r="T77" s="40"/>
      <c r="U77">
        <v>7000</v>
      </c>
      <c r="V77">
        <v>2000</v>
      </c>
      <c r="W77" s="2">
        <f>SUM(U77:V77)</f>
        <v>9000</v>
      </c>
    </row>
    <row r="78" spans="1:23" ht="13.5" thickBot="1">
      <c r="A78" s="4" t="s">
        <v>25</v>
      </c>
      <c r="B78" s="6"/>
      <c r="C78" s="12"/>
      <c r="E78" s="2">
        <f>SUM(C78:D78)</f>
        <v>0</v>
      </c>
      <c r="G78" s="40"/>
      <c r="H78" s="8"/>
      <c r="I78" s="2">
        <f>SUM(E78:F78)</f>
        <v>0</v>
      </c>
      <c r="J78" s="40"/>
      <c r="K78" s="8"/>
      <c r="L78" s="2">
        <f>W78</f>
        <v>0</v>
      </c>
      <c r="M78" s="8"/>
      <c r="T78" s="40"/>
      <c r="W78" s="8"/>
    </row>
    <row r="79" spans="1:23" ht="13.5" thickBot="1">
      <c r="A79" s="5" t="s">
        <v>94</v>
      </c>
      <c r="B79" s="6"/>
      <c r="C79" s="55">
        <f>SUM(C75:C78)</f>
        <v>13000</v>
      </c>
      <c r="D79" s="2">
        <f>SUM(D75:D78)</f>
        <v>1000</v>
      </c>
      <c r="E79" s="2">
        <f>SUM(C79:D79)</f>
        <v>14000</v>
      </c>
      <c r="G79" s="40"/>
      <c r="H79" s="43">
        <f>SUM(H75:H78)</f>
        <v>25000</v>
      </c>
      <c r="I79" s="14">
        <f>SUM(I75:I78)</f>
        <v>30000</v>
      </c>
      <c r="J79" s="40"/>
      <c r="K79" s="14">
        <f>SUM(K75:K78)</f>
        <v>37000</v>
      </c>
      <c r="L79" s="14">
        <f>SUM(L75:L78)</f>
        <v>27000</v>
      </c>
      <c r="M79" s="14">
        <f>SUM(M75:M78)</f>
        <v>30000</v>
      </c>
      <c r="T79" s="40"/>
      <c r="W79" s="8"/>
    </row>
    <row r="80" spans="2:23" ht="12.75">
      <c r="B80" s="6"/>
      <c r="C80" s="12"/>
      <c r="E80" s="8"/>
      <c r="G80" s="40"/>
      <c r="H80" s="8"/>
      <c r="I80" s="8"/>
      <c r="J80" s="40"/>
      <c r="K80" s="8"/>
      <c r="L80" s="8"/>
      <c r="M80" s="8"/>
      <c r="T80" s="40"/>
      <c r="W80" s="8"/>
    </row>
    <row r="81" spans="1:20" ht="12.75">
      <c r="A81" s="5" t="s">
        <v>54</v>
      </c>
      <c r="B81" s="6"/>
      <c r="C81" s="12"/>
      <c r="G81" s="40"/>
      <c r="J81" s="40"/>
      <c r="T81" s="40"/>
    </row>
    <row r="82" spans="1:23" ht="12.75">
      <c r="A82" s="4" t="s">
        <v>56</v>
      </c>
      <c r="B82" s="6"/>
      <c r="C82" s="12">
        <v>14000</v>
      </c>
      <c r="D82" s="2">
        <v>2000</v>
      </c>
      <c r="E82" s="2">
        <f>SUM(C82:D82)</f>
        <v>16000</v>
      </c>
      <c r="G82" s="40"/>
      <c r="H82" s="2">
        <v>10000</v>
      </c>
      <c r="I82" s="2">
        <v>15000</v>
      </c>
      <c r="J82" s="40"/>
      <c r="K82" s="2">
        <v>10000</v>
      </c>
      <c r="L82" s="2">
        <v>13000</v>
      </c>
      <c r="M82" s="2">
        <v>10000</v>
      </c>
      <c r="N82" t="s">
        <v>110</v>
      </c>
      <c r="T82" s="40"/>
      <c r="U82">
        <v>4000</v>
      </c>
      <c r="V82">
        <v>1000</v>
      </c>
      <c r="W82" s="2">
        <f>SUM(U82:V82)</f>
        <v>5000</v>
      </c>
    </row>
    <row r="83" spans="1:23" ht="12.75">
      <c r="A83" s="4" t="s">
        <v>55</v>
      </c>
      <c r="B83" s="6"/>
      <c r="C83" s="12">
        <v>10000</v>
      </c>
      <c r="E83" s="2">
        <f>SUM(C83:D83)</f>
        <v>10000</v>
      </c>
      <c r="G83" s="40"/>
      <c r="H83" s="16">
        <v>15000</v>
      </c>
      <c r="I83" s="2">
        <v>15000</v>
      </c>
      <c r="J83" s="40"/>
      <c r="K83" s="16">
        <v>5000</v>
      </c>
      <c r="L83" s="2">
        <v>3000</v>
      </c>
      <c r="M83" s="41">
        <v>5000</v>
      </c>
      <c r="N83" t="s">
        <v>149</v>
      </c>
      <c r="T83" s="40"/>
      <c r="U83">
        <v>8000</v>
      </c>
      <c r="V83">
        <v>3000</v>
      </c>
      <c r="W83" s="16">
        <f>SUM(U83:V83)</f>
        <v>11000</v>
      </c>
    </row>
    <row r="84" spans="1:20" ht="12.75">
      <c r="A84" s="4" t="s">
        <v>52</v>
      </c>
      <c r="B84" s="6"/>
      <c r="C84" s="12"/>
      <c r="D84" s="2">
        <v>0</v>
      </c>
      <c r="E84" s="2">
        <f>SUM(C84:D84)</f>
        <v>0</v>
      </c>
      <c r="G84" s="40"/>
      <c r="H84" s="2">
        <v>5000</v>
      </c>
      <c r="J84" s="40"/>
      <c r="K84" s="2">
        <v>2000</v>
      </c>
      <c r="L84" s="2">
        <f>W84</f>
        <v>0</v>
      </c>
      <c r="T84" s="40"/>
    </row>
    <row r="85" spans="1:20" ht="13.5" thickBot="1">
      <c r="A85" s="4" t="s">
        <v>25</v>
      </c>
      <c r="B85" s="6"/>
      <c r="C85" s="12"/>
      <c r="E85" s="2">
        <f>SUM(C85:D85)</f>
        <v>0</v>
      </c>
      <c r="G85" s="40"/>
      <c r="I85" s="2">
        <f>SUM(E85:F85)</f>
        <v>0</v>
      </c>
      <c r="J85" s="40"/>
      <c r="L85" s="2">
        <f>W85</f>
        <v>0</v>
      </c>
      <c r="T85" s="40"/>
    </row>
    <row r="86" spans="1:23" ht="13.5" thickBot="1">
      <c r="A86" s="5" t="s">
        <v>95</v>
      </c>
      <c r="B86" s="6"/>
      <c r="C86" s="55">
        <f>SUM(C82:C85)</f>
        <v>24000</v>
      </c>
      <c r="D86" s="2">
        <f>SUM(D82:D85)</f>
        <v>2000</v>
      </c>
      <c r="E86" s="2">
        <f>SUM(C86:D86)</f>
        <v>26000</v>
      </c>
      <c r="G86" s="40"/>
      <c r="H86" s="14">
        <f>SUM(H82:H85)</f>
        <v>30000</v>
      </c>
      <c r="I86" s="14">
        <f>SUM(I82:I85)</f>
        <v>30000</v>
      </c>
      <c r="J86" s="40"/>
      <c r="K86" s="14">
        <f>SUM(K82:K85)</f>
        <v>17000</v>
      </c>
      <c r="L86" s="14">
        <f>SUM(L82:L85)</f>
        <v>16000</v>
      </c>
      <c r="M86" s="14">
        <f>SUM(M82:M85)</f>
        <v>15000</v>
      </c>
      <c r="T86" s="40"/>
      <c r="W86" s="8"/>
    </row>
    <row r="87" spans="2:20" ht="12.75">
      <c r="B87" s="6"/>
      <c r="C87" s="12"/>
      <c r="G87" s="40"/>
      <c r="J87" s="40"/>
      <c r="T87" s="40"/>
    </row>
    <row r="88" spans="1:20" ht="12.75">
      <c r="A88" s="5" t="s">
        <v>57</v>
      </c>
      <c r="B88" s="6"/>
      <c r="C88" s="12"/>
      <c r="G88" s="40"/>
      <c r="J88" s="40"/>
      <c r="T88" s="40"/>
    </row>
    <row r="89" spans="1:23" ht="12.75">
      <c r="A89" s="4" t="s">
        <v>58</v>
      </c>
      <c r="B89" s="6"/>
      <c r="C89" s="15">
        <v>65000</v>
      </c>
      <c r="D89" s="2">
        <v>12000</v>
      </c>
      <c r="E89" s="2">
        <f>SUM(C89:D89)</f>
        <v>77000</v>
      </c>
      <c r="G89" s="40"/>
      <c r="H89" s="2">
        <v>25000</v>
      </c>
      <c r="I89" s="2">
        <v>70000</v>
      </c>
      <c r="J89" s="40"/>
      <c r="K89" s="12">
        <v>40000</v>
      </c>
      <c r="L89" s="2">
        <v>52000</v>
      </c>
      <c r="M89" s="12">
        <v>40000</v>
      </c>
      <c r="N89" t="s">
        <v>176</v>
      </c>
      <c r="T89" s="40"/>
      <c r="U89">
        <v>43000</v>
      </c>
      <c r="V89">
        <v>10000</v>
      </c>
      <c r="W89" s="2">
        <f>SUM(U89:V89)</f>
        <v>53000</v>
      </c>
    </row>
    <row r="90" spans="1:20" ht="12.75">
      <c r="A90" s="4" t="s">
        <v>59</v>
      </c>
      <c r="B90" s="6"/>
      <c r="C90" s="12"/>
      <c r="E90" s="2">
        <f aca="true" t="shared" si="4" ref="E90:E96">SUM(C90:D90)</f>
        <v>0</v>
      </c>
      <c r="G90" s="40"/>
      <c r="H90" s="2">
        <v>19000</v>
      </c>
      <c r="J90" s="40"/>
      <c r="K90" s="2">
        <v>19000</v>
      </c>
      <c r="L90" s="2">
        <f aca="true" t="shared" si="5" ref="L90:L95">W90</f>
        <v>0</v>
      </c>
      <c r="M90" s="2">
        <v>19000</v>
      </c>
      <c r="N90" t="s">
        <v>111</v>
      </c>
      <c r="T90" s="40"/>
    </row>
    <row r="91" spans="1:22" ht="12.75">
      <c r="A91" s="4" t="s">
        <v>72</v>
      </c>
      <c r="B91" s="6"/>
      <c r="C91" s="12"/>
      <c r="E91" s="2">
        <f t="shared" si="4"/>
        <v>0</v>
      </c>
      <c r="G91" s="40"/>
      <c r="H91" s="2">
        <v>6000</v>
      </c>
      <c r="I91" s="2">
        <f>SUM(E91:F91)</f>
        <v>0</v>
      </c>
      <c r="J91" s="40"/>
      <c r="L91" s="2">
        <f t="shared" si="5"/>
        <v>0</v>
      </c>
      <c r="N91" t="s">
        <v>118</v>
      </c>
      <c r="T91" s="40"/>
      <c r="V91" s="2"/>
    </row>
    <row r="92" spans="1:20" ht="12.75">
      <c r="A92" s="4" t="s">
        <v>19</v>
      </c>
      <c r="B92" s="6"/>
      <c r="C92" s="12"/>
      <c r="E92" s="2">
        <f t="shared" si="4"/>
        <v>0</v>
      </c>
      <c r="G92" s="40"/>
      <c r="H92" s="2">
        <v>5000</v>
      </c>
      <c r="I92" s="2">
        <f>SUM(E92:F92)</f>
        <v>0</v>
      </c>
      <c r="J92" s="40"/>
      <c r="L92" s="2">
        <f t="shared" si="5"/>
        <v>0</v>
      </c>
      <c r="N92" t="s">
        <v>118</v>
      </c>
      <c r="T92" s="40"/>
    </row>
    <row r="93" spans="1:23" ht="12.75">
      <c r="A93" s="75" t="s">
        <v>147</v>
      </c>
      <c r="B93" s="6"/>
      <c r="C93" s="12"/>
      <c r="E93" s="2">
        <f t="shared" si="4"/>
        <v>0</v>
      </c>
      <c r="G93" s="40"/>
      <c r="H93" s="2">
        <v>15000</v>
      </c>
      <c r="I93" s="2">
        <f>SUM(E93:F93)</f>
        <v>0</v>
      </c>
      <c r="J93" s="40"/>
      <c r="K93" s="12">
        <v>40000</v>
      </c>
      <c r="M93" s="12">
        <v>15000</v>
      </c>
      <c r="N93" t="s">
        <v>177</v>
      </c>
      <c r="T93" s="40"/>
      <c r="U93">
        <v>2000</v>
      </c>
      <c r="V93">
        <v>8000</v>
      </c>
      <c r="W93" s="2">
        <f>SUM(U93:V93)</f>
        <v>10000</v>
      </c>
    </row>
    <row r="94" spans="1:24" ht="12.75">
      <c r="A94" s="4" t="s">
        <v>88</v>
      </c>
      <c r="B94" s="6"/>
      <c r="C94" s="12"/>
      <c r="E94" s="2">
        <f t="shared" si="4"/>
        <v>0</v>
      </c>
      <c r="G94" s="40"/>
      <c r="I94" s="2">
        <f>SUM(E94:F94)</f>
        <v>0</v>
      </c>
      <c r="J94" s="40"/>
      <c r="N94" t="s">
        <v>165</v>
      </c>
      <c r="T94" s="40"/>
      <c r="V94">
        <v>15000</v>
      </c>
      <c r="W94" s="2">
        <f>SUM(U94:V94)</f>
        <v>15000</v>
      </c>
      <c r="X94" s="44"/>
    </row>
    <row r="95" spans="1:20" ht="13.5" thickBot="1">
      <c r="A95" s="4" t="s">
        <v>89</v>
      </c>
      <c r="B95" s="6"/>
      <c r="C95" s="12"/>
      <c r="E95" s="2">
        <f t="shared" si="4"/>
        <v>0</v>
      </c>
      <c r="G95" s="40"/>
      <c r="I95" s="2">
        <f>SUM(E95:F95)</f>
        <v>0</v>
      </c>
      <c r="J95" s="40"/>
      <c r="L95" s="2">
        <f t="shared" si="5"/>
        <v>0</v>
      </c>
      <c r="N95" t="s">
        <v>164</v>
      </c>
      <c r="T95" s="40"/>
    </row>
    <row r="96" spans="1:23" ht="13.5" thickBot="1">
      <c r="A96" s="5" t="s">
        <v>96</v>
      </c>
      <c r="B96" s="6"/>
      <c r="C96" s="55">
        <f>SUM(C89:C95)</f>
        <v>65000</v>
      </c>
      <c r="D96" s="2">
        <f>SUM(D89:D95)</f>
        <v>12000</v>
      </c>
      <c r="E96" s="2">
        <f t="shared" si="4"/>
        <v>77000</v>
      </c>
      <c r="G96" s="40"/>
      <c r="H96" s="14">
        <f>SUM(H89:H95)</f>
        <v>70000</v>
      </c>
      <c r="I96" s="14">
        <f>SUM(I89:I95)</f>
        <v>70000</v>
      </c>
      <c r="J96" s="40"/>
      <c r="K96" s="14">
        <f>SUM(K89:K95)</f>
        <v>99000</v>
      </c>
      <c r="L96" s="14">
        <f>SUM(L89:L95)</f>
        <v>52000</v>
      </c>
      <c r="M96" s="14">
        <f>SUM(M89:M95)</f>
        <v>74000</v>
      </c>
      <c r="T96" s="40"/>
      <c r="W96" s="8"/>
    </row>
    <row r="97" spans="2:20" ht="12.75">
      <c r="B97" s="6"/>
      <c r="G97" s="40"/>
      <c r="J97" s="40"/>
      <c r="T97" s="40"/>
    </row>
    <row r="98" spans="1:20" ht="12.75">
      <c r="A98" s="5" t="s">
        <v>26</v>
      </c>
      <c r="B98" s="6"/>
      <c r="G98" s="40"/>
      <c r="J98" s="40"/>
      <c r="T98" s="40"/>
    </row>
    <row r="99" spans="1:23" ht="12.75">
      <c r="A99" s="4" t="s">
        <v>3</v>
      </c>
      <c r="B99" s="6"/>
      <c r="C99" s="2">
        <v>53000</v>
      </c>
      <c r="D99" s="2">
        <v>14000</v>
      </c>
      <c r="E99" s="2">
        <f>SUM(C99:D99)</f>
        <v>67000</v>
      </c>
      <c r="G99" s="40"/>
      <c r="H99" s="2">
        <v>41000</v>
      </c>
      <c r="I99" s="2">
        <v>54000</v>
      </c>
      <c r="J99" s="40"/>
      <c r="K99" s="41">
        <v>50000</v>
      </c>
      <c r="L99" s="16">
        <v>55000</v>
      </c>
      <c r="M99" s="41">
        <v>50000</v>
      </c>
      <c r="N99" t="s">
        <v>134</v>
      </c>
      <c r="T99" s="40"/>
      <c r="U99">
        <v>45000</v>
      </c>
      <c r="V99">
        <v>7000</v>
      </c>
      <c r="W99" s="16">
        <f>SUM(U99:V99)</f>
        <v>52000</v>
      </c>
    </row>
    <row r="100" spans="1:23" ht="12.75">
      <c r="A100" s="4" t="s">
        <v>60</v>
      </c>
      <c r="B100" s="6"/>
      <c r="C100" s="2">
        <v>1000</v>
      </c>
      <c r="D100" s="2">
        <v>1000</v>
      </c>
      <c r="E100" s="2">
        <f aca="true" t="shared" si="6" ref="E100:E105">SUM(C100:D100)</f>
        <v>2000</v>
      </c>
      <c r="G100" s="40"/>
      <c r="H100" s="2">
        <v>2000</v>
      </c>
      <c r="I100" s="2">
        <v>1000</v>
      </c>
      <c r="J100" s="40"/>
      <c r="K100" s="2">
        <v>1000</v>
      </c>
      <c r="L100" s="16">
        <f>W100</f>
        <v>1000</v>
      </c>
      <c r="M100" s="2">
        <v>1000</v>
      </c>
      <c r="N100" t="s">
        <v>112</v>
      </c>
      <c r="T100" s="40"/>
      <c r="U100">
        <v>1000</v>
      </c>
      <c r="W100" s="2">
        <f>SUM(U100:V100)</f>
        <v>1000</v>
      </c>
    </row>
    <row r="101" spans="1:23" ht="12.75">
      <c r="A101" s="4" t="s">
        <v>61</v>
      </c>
      <c r="B101" s="6"/>
      <c r="C101" s="2">
        <v>3000</v>
      </c>
      <c r="D101" s="2">
        <v>1000</v>
      </c>
      <c r="E101" s="2">
        <f t="shared" si="6"/>
        <v>4000</v>
      </c>
      <c r="G101" s="40"/>
      <c r="H101" s="2">
        <v>3000</v>
      </c>
      <c r="I101" s="2">
        <f>SUM(E101:F101)</f>
        <v>4000</v>
      </c>
      <c r="J101" s="40"/>
      <c r="K101" s="2">
        <v>4000</v>
      </c>
      <c r="L101" s="16">
        <v>5000</v>
      </c>
      <c r="M101" s="12">
        <v>4000</v>
      </c>
      <c r="N101" t="s">
        <v>135</v>
      </c>
      <c r="T101" s="40"/>
      <c r="U101">
        <v>4000</v>
      </c>
      <c r="V101">
        <v>2000</v>
      </c>
      <c r="W101" s="2">
        <f>SUM(U101:V101)</f>
        <v>6000</v>
      </c>
    </row>
    <row r="102" spans="1:23" ht="12.75">
      <c r="A102" s="4" t="s">
        <v>62</v>
      </c>
      <c r="B102" s="6"/>
      <c r="C102" s="2">
        <v>1000</v>
      </c>
      <c r="D102" s="2">
        <v>400</v>
      </c>
      <c r="E102" s="2">
        <f t="shared" si="6"/>
        <v>1400</v>
      </c>
      <c r="G102" s="40"/>
      <c r="H102" s="2">
        <v>1000</v>
      </c>
      <c r="I102" s="2">
        <v>1000</v>
      </c>
      <c r="J102" s="40"/>
      <c r="K102" s="2">
        <v>1000</v>
      </c>
      <c r="L102" s="16">
        <f>W102</f>
        <v>1000</v>
      </c>
      <c r="M102" s="2">
        <v>1000</v>
      </c>
      <c r="N102" t="s">
        <v>90</v>
      </c>
      <c r="T102" s="40"/>
      <c r="U102">
        <v>1000</v>
      </c>
      <c r="W102" s="2">
        <f>SUM(U102:V102)</f>
        <v>1000</v>
      </c>
    </row>
    <row r="103" spans="1:20" ht="12.75">
      <c r="A103" s="4" t="s">
        <v>63</v>
      </c>
      <c r="B103" s="6"/>
      <c r="E103" s="2">
        <f t="shared" si="6"/>
        <v>0</v>
      </c>
      <c r="G103" s="40"/>
      <c r="J103" s="40"/>
      <c r="L103" s="16">
        <f>W103</f>
        <v>0</v>
      </c>
      <c r="N103" t="s">
        <v>104</v>
      </c>
      <c r="T103" s="40"/>
    </row>
    <row r="104" spans="1:23" ht="13.5" thickBot="1">
      <c r="A104" s="4" t="s">
        <v>64</v>
      </c>
      <c r="B104" s="6"/>
      <c r="C104" s="2">
        <v>5000</v>
      </c>
      <c r="D104" s="2">
        <v>1000</v>
      </c>
      <c r="E104" s="2">
        <f t="shared" si="6"/>
        <v>6000</v>
      </c>
      <c r="G104" s="40"/>
      <c r="H104" s="2">
        <v>5000</v>
      </c>
      <c r="I104" s="2">
        <v>7000</v>
      </c>
      <c r="J104" s="40"/>
      <c r="K104" s="2">
        <v>5000</v>
      </c>
      <c r="L104" s="16">
        <f>W104</f>
        <v>1000</v>
      </c>
      <c r="M104" s="2">
        <v>5000</v>
      </c>
      <c r="N104" t="s">
        <v>166</v>
      </c>
      <c r="T104" s="40"/>
      <c r="U104">
        <v>1000</v>
      </c>
      <c r="W104" s="2">
        <f>SUM(U104:V104)</f>
        <v>1000</v>
      </c>
    </row>
    <row r="105" spans="1:23" ht="13.5" thickBot="1">
      <c r="A105" s="5" t="s">
        <v>10</v>
      </c>
      <c r="B105" s="6"/>
      <c r="C105" s="55">
        <f>SUM(C99:C104)</f>
        <v>63000</v>
      </c>
      <c r="D105" s="2">
        <f>SUM(D99:D104)</f>
        <v>17400</v>
      </c>
      <c r="E105" s="2">
        <f t="shared" si="6"/>
        <v>80400</v>
      </c>
      <c r="F105" s="8"/>
      <c r="G105" s="40"/>
      <c r="H105" s="14">
        <f>SUM(H99:H104)</f>
        <v>52000</v>
      </c>
      <c r="I105" s="14">
        <f>SUM(I99:I104)</f>
        <v>67000</v>
      </c>
      <c r="J105" s="40"/>
      <c r="K105" s="14">
        <f>SUM(K99:K104)</f>
        <v>61000</v>
      </c>
      <c r="L105" s="14">
        <f>SUM(L99:L104)</f>
        <v>63000</v>
      </c>
      <c r="M105" s="14">
        <f>SUM(M99:M104)</f>
        <v>61000</v>
      </c>
      <c r="T105" s="40"/>
      <c r="W105" s="8"/>
    </row>
    <row r="106" spans="2:20" ht="12.75">
      <c r="B106" s="6"/>
      <c r="C106" s="12"/>
      <c r="G106" s="40"/>
      <c r="J106" s="40"/>
      <c r="T106" s="40"/>
    </row>
    <row r="107" spans="1:20" ht="12.75">
      <c r="A107" s="5" t="s">
        <v>91</v>
      </c>
      <c r="B107" s="6"/>
      <c r="C107" s="12"/>
      <c r="G107" s="40"/>
      <c r="J107" s="40"/>
      <c r="T107" s="40"/>
    </row>
    <row r="108" spans="1:23" ht="12.75">
      <c r="A108" s="4" t="s">
        <v>41</v>
      </c>
      <c r="B108" s="6"/>
      <c r="C108" s="12"/>
      <c r="D108" s="2">
        <v>1000</v>
      </c>
      <c r="E108" s="2">
        <f>SUM(C108:D108)</f>
        <v>1000</v>
      </c>
      <c r="G108" s="40"/>
      <c r="H108" s="8">
        <v>3000</v>
      </c>
      <c r="J108" s="40"/>
      <c r="K108" s="15">
        <v>13000</v>
      </c>
      <c r="L108" s="15">
        <v>17000</v>
      </c>
      <c r="M108" s="15">
        <v>17000</v>
      </c>
      <c r="N108" t="s">
        <v>86</v>
      </c>
      <c r="T108" s="40"/>
      <c r="U108">
        <v>14000</v>
      </c>
      <c r="V108">
        <v>3000</v>
      </c>
      <c r="W108" s="8">
        <f>SUM(U108:V108)</f>
        <v>17000</v>
      </c>
    </row>
    <row r="109" spans="1:20" ht="12.75">
      <c r="A109" s="4" t="s">
        <v>65</v>
      </c>
      <c r="B109" s="6"/>
      <c r="C109" s="12"/>
      <c r="D109" s="2">
        <v>0</v>
      </c>
      <c r="E109" s="2">
        <f>SUM(C109:D109)</f>
        <v>0</v>
      </c>
      <c r="G109" s="40"/>
      <c r="H109" s="8">
        <v>4000</v>
      </c>
      <c r="I109" s="2">
        <f>SUM(E109:F109)</f>
        <v>0</v>
      </c>
      <c r="J109" s="40"/>
      <c r="L109" s="15">
        <f>W109</f>
        <v>0</v>
      </c>
      <c r="N109" s="4" t="s">
        <v>119</v>
      </c>
      <c r="T109" s="40"/>
    </row>
    <row r="110" spans="1:23" ht="12.75">
      <c r="A110" s="4" t="s">
        <v>66</v>
      </c>
      <c r="B110" s="6"/>
      <c r="C110" s="12"/>
      <c r="D110" s="2">
        <v>1000</v>
      </c>
      <c r="E110" s="2">
        <f>SUM(C110:D110)</f>
        <v>1000</v>
      </c>
      <c r="G110" s="40"/>
      <c r="H110" s="8">
        <v>5000</v>
      </c>
      <c r="J110" s="40"/>
      <c r="K110" s="8">
        <v>2000</v>
      </c>
      <c r="L110" s="15">
        <v>3000</v>
      </c>
      <c r="M110" s="8">
        <v>2000</v>
      </c>
      <c r="N110" t="s">
        <v>120</v>
      </c>
      <c r="T110" s="40"/>
      <c r="U110">
        <v>1000</v>
      </c>
      <c r="W110" s="8">
        <f>SUM(U110:V110)</f>
        <v>1000</v>
      </c>
    </row>
    <row r="111" spans="1:23" ht="13.5" thickBot="1">
      <c r="A111" s="4" t="s">
        <v>9</v>
      </c>
      <c r="B111" s="6"/>
      <c r="C111" s="12">
        <v>12000</v>
      </c>
      <c r="D111" s="2">
        <v>9000</v>
      </c>
      <c r="E111" s="2">
        <f>SUM(C111:D111)</f>
        <v>21000</v>
      </c>
      <c r="G111" s="40"/>
      <c r="H111" s="8">
        <v>15000</v>
      </c>
      <c r="I111" s="2">
        <v>10000</v>
      </c>
      <c r="J111" s="40"/>
      <c r="K111" s="8">
        <v>15000</v>
      </c>
      <c r="L111" s="15">
        <v>13000</v>
      </c>
      <c r="M111" s="8">
        <v>16000</v>
      </c>
      <c r="N111" t="s">
        <v>113</v>
      </c>
      <c r="T111" s="40"/>
      <c r="U111">
        <v>13000</v>
      </c>
      <c r="V111">
        <v>3000</v>
      </c>
      <c r="W111" s="8">
        <f>SUM(U111:V111)</f>
        <v>16000</v>
      </c>
    </row>
    <row r="112" spans="1:23" ht="13.5" thickBot="1">
      <c r="A112" s="5" t="s">
        <v>97</v>
      </c>
      <c r="B112" s="6"/>
      <c r="C112" s="55">
        <f>SUM(C108:C111)</f>
        <v>12000</v>
      </c>
      <c r="D112" s="2">
        <f>SUM(D108:D111)</f>
        <v>11000</v>
      </c>
      <c r="E112" s="2">
        <f>SUM(C112:D112)</f>
        <v>23000</v>
      </c>
      <c r="G112" s="40"/>
      <c r="H112" s="14">
        <f>SUM(H108:H111)</f>
        <v>27000</v>
      </c>
      <c r="I112" s="14">
        <f>SUM(I108:I111)</f>
        <v>10000</v>
      </c>
      <c r="J112" s="40"/>
      <c r="K112" s="14">
        <f>SUM(K108:K111)</f>
        <v>30000</v>
      </c>
      <c r="L112" s="14">
        <f>SUM(L108:L111)</f>
        <v>33000</v>
      </c>
      <c r="M112" s="14">
        <f>SUM(M108:M111)</f>
        <v>35000</v>
      </c>
      <c r="T112" s="40"/>
      <c r="W112" s="8"/>
    </row>
    <row r="113" spans="1:23" ht="12.75">
      <c r="A113" s="5"/>
      <c r="B113" s="6"/>
      <c r="C113" s="12"/>
      <c r="G113" s="40"/>
      <c r="H113" s="8"/>
      <c r="I113" s="8"/>
      <c r="J113" s="40"/>
      <c r="K113" s="8"/>
      <c r="L113" s="8"/>
      <c r="M113" s="8"/>
      <c r="T113" s="40"/>
      <c r="W113" s="8"/>
    </row>
    <row r="114" spans="1:23" ht="12.75">
      <c r="A114" s="5"/>
      <c r="B114" s="6"/>
      <c r="C114" s="12"/>
      <c r="G114" s="40"/>
      <c r="H114" s="8"/>
      <c r="I114" s="8"/>
      <c r="J114" s="40"/>
      <c r="K114" s="8"/>
      <c r="L114" s="8"/>
      <c r="M114" s="8"/>
      <c r="T114" s="40"/>
      <c r="W114" s="8"/>
    </row>
    <row r="115" spans="2:20" ht="12.75">
      <c r="B115" s="36"/>
      <c r="J115" s="40"/>
      <c r="T115" s="40"/>
    </row>
    <row r="116" spans="1:20" ht="12" customHeight="1">
      <c r="A116" s="5"/>
      <c r="B116" s="36"/>
      <c r="J116" s="40"/>
      <c r="T116" s="40"/>
    </row>
    <row r="117" spans="1:23" ht="12" customHeight="1">
      <c r="A117" s="5"/>
      <c r="B117" s="36"/>
      <c r="C117" s="3"/>
      <c r="D117" s="3"/>
      <c r="E117" s="3" t="s">
        <v>41</v>
      </c>
      <c r="F117" s="3" t="s">
        <v>42</v>
      </c>
      <c r="G117" s="40"/>
      <c r="H117" s="3"/>
      <c r="I117" s="3"/>
      <c r="J117" s="40"/>
      <c r="K117" s="3"/>
      <c r="L117" s="3"/>
      <c r="M117" s="3"/>
      <c r="N117" s="1"/>
      <c r="T117" s="40"/>
      <c r="W117" s="3"/>
    </row>
    <row r="118" spans="1:23" ht="12" customHeight="1">
      <c r="A118" s="5"/>
      <c r="B118" s="36"/>
      <c r="C118" s="3"/>
      <c r="D118" s="3"/>
      <c r="E118" s="3"/>
      <c r="F118" s="3"/>
      <c r="G118" s="40"/>
      <c r="H118" s="3"/>
      <c r="I118" s="3"/>
      <c r="J118" s="40"/>
      <c r="K118" s="3"/>
      <c r="L118" s="3"/>
      <c r="M118" s="3"/>
      <c r="N118" s="1"/>
      <c r="T118" s="40"/>
      <c r="W118" s="3"/>
    </row>
    <row r="119" spans="1:23" ht="12" customHeight="1">
      <c r="A119" s="5"/>
      <c r="B119" s="36"/>
      <c r="C119" s="3"/>
      <c r="D119" s="3"/>
      <c r="E119" s="3"/>
      <c r="F119" s="3"/>
      <c r="G119" s="40"/>
      <c r="H119" s="3"/>
      <c r="I119" s="3"/>
      <c r="J119" s="40"/>
      <c r="K119" s="3"/>
      <c r="L119" s="3"/>
      <c r="M119" s="3"/>
      <c r="N119" s="1"/>
      <c r="T119" s="40"/>
      <c r="W119" s="3"/>
    </row>
    <row r="120" spans="1:23" ht="12" customHeight="1">
      <c r="A120" s="5"/>
      <c r="B120" s="36"/>
      <c r="C120" s="3"/>
      <c r="D120" s="3"/>
      <c r="E120" s="3"/>
      <c r="F120" s="3"/>
      <c r="G120" s="40"/>
      <c r="H120" s="3"/>
      <c r="I120" s="3"/>
      <c r="J120" s="40"/>
      <c r="K120" s="3"/>
      <c r="L120" s="3"/>
      <c r="M120" s="3"/>
      <c r="N120" s="1"/>
      <c r="T120" s="40"/>
      <c r="W120" s="3"/>
    </row>
    <row r="121" spans="1:23" ht="12" customHeight="1">
      <c r="A121" s="5"/>
      <c r="B121" s="36"/>
      <c r="C121" s="3"/>
      <c r="D121" s="3"/>
      <c r="E121" s="3"/>
      <c r="F121" s="3"/>
      <c r="G121" s="40"/>
      <c r="H121" s="3"/>
      <c r="I121" s="3"/>
      <c r="J121" s="40"/>
      <c r="K121" s="3"/>
      <c r="L121" s="3"/>
      <c r="M121" s="3"/>
      <c r="N121" s="1"/>
      <c r="T121" s="40"/>
      <c r="W121" s="3"/>
    </row>
    <row r="122" spans="1:23" ht="12" customHeight="1">
      <c r="A122" s="5"/>
      <c r="B122" s="36"/>
      <c r="C122" s="3"/>
      <c r="D122" s="3"/>
      <c r="E122" s="3"/>
      <c r="F122" s="3"/>
      <c r="G122" s="40"/>
      <c r="H122" s="3"/>
      <c r="I122" s="3"/>
      <c r="J122" s="40"/>
      <c r="K122" s="3"/>
      <c r="L122" s="3"/>
      <c r="M122" s="3"/>
      <c r="N122" s="1"/>
      <c r="T122" s="40"/>
      <c r="W122" s="3"/>
    </row>
    <row r="123" spans="1:23" ht="12" customHeight="1">
      <c r="A123" s="5"/>
      <c r="B123" s="36"/>
      <c r="C123" s="25">
        <v>2006</v>
      </c>
      <c r="D123" s="3">
        <v>2006</v>
      </c>
      <c r="E123" s="3">
        <v>2006</v>
      </c>
      <c r="F123" s="3">
        <v>2006</v>
      </c>
      <c r="G123" s="40"/>
      <c r="H123" s="3">
        <v>2007</v>
      </c>
      <c r="I123" s="3">
        <v>2007</v>
      </c>
      <c r="J123" s="40"/>
      <c r="K123" s="3">
        <v>2008</v>
      </c>
      <c r="L123" s="3">
        <v>2008</v>
      </c>
      <c r="M123" s="3">
        <v>2009</v>
      </c>
      <c r="T123" s="40"/>
      <c r="U123" s="3">
        <v>2008</v>
      </c>
      <c r="V123" s="3">
        <v>2008</v>
      </c>
      <c r="W123" s="3">
        <v>2008</v>
      </c>
    </row>
    <row r="124" spans="1:23" ht="12.75">
      <c r="A124" s="5"/>
      <c r="B124" s="6"/>
      <c r="C124" s="3" t="s">
        <v>150</v>
      </c>
      <c r="D124" s="3" t="s">
        <v>114</v>
      </c>
      <c r="E124" s="3" t="s">
        <v>21</v>
      </c>
      <c r="F124" s="3" t="s">
        <v>44</v>
      </c>
      <c r="G124" s="40"/>
      <c r="H124" s="3" t="s">
        <v>22</v>
      </c>
      <c r="I124" s="3" t="s">
        <v>125</v>
      </c>
      <c r="J124" s="40"/>
      <c r="K124" s="3" t="s">
        <v>22</v>
      </c>
      <c r="L124" s="3" t="s">
        <v>125</v>
      </c>
      <c r="M124" s="3" t="s">
        <v>22</v>
      </c>
      <c r="N124" s="1" t="s">
        <v>23</v>
      </c>
      <c r="T124" s="40"/>
      <c r="U124" s="3" t="s">
        <v>17</v>
      </c>
      <c r="V124" s="3" t="s">
        <v>127</v>
      </c>
      <c r="W124" s="3" t="s">
        <v>126</v>
      </c>
    </row>
    <row r="125" spans="1:20" ht="12.75">
      <c r="A125" s="5" t="s">
        <v>105</v>
      </c>
      <c r="B125" s="6"/>
      <c r="G125" s="40"/>
      <c r="J125" s="40"/>
      <c r="T125" s="40"/>
    </row>
    <row r="126" spans="1:23" ht="12.75">
      <c r="A126" s="4" t="s">
        <v>67</v>
      </c>
      <c r="B126" s="6"/>
      <c r="C126" s="2">
        <v>35000</v>
      </c>
      <c r="D126" s="2">
        <v>12000</v>
      </c>
      <c r="E126" s="2">
        <f>SUM(C126:D126)</f>
        <v>47000</v>
      </c>
      <c r="G126" s="40"/>
      <c r="H126" s="2">
        <v>35000</v>
      </c>
      <c r="I126" s="2">
        <v>37000</v>
      </c>
      <c r="J126" s="40"/>
      <c r="K126" s="2">
        <v>35000</v>
      </c>
      <c r="L126" s="2">
        <v>40000</v>
      </c>
      <c r="M126" s="2">
        <v>37000</v>
      </c>
      <c r="N126" t="s">
        <v>167</v>
      </c>
      <c r="T126" s="40"/>
      <c r="U126">
        <v>33000</v>
      </c>
      <c r="V126">
        <v>4000</v>
      </c>
      <c r="W126" s="2">
        <f>SUM(U126:V126)</f>
        <v>37000</v>
      </c>
    </row>
    <row r="127" spans="1:20" ht="12.75">
      <c r="A127" s="4" t="s">
        <v>83</v>
      </c>
      <c r="B127" s="6"/>
      <c r="E127" s="2">
        <f aca="true" t="shared" si="7" ref="E127:E135">SUM(C127:D127)</f>
        <v>0</v>
      </c>
      <c r="G127" s="40"/>
      <c r="H127" s="2">
        <v>3000</v>
      </c>
      <c r="I127" s="2">
        <f>SUM(C127:D127)</f>
        <v>0</v>
      </c>
      <c r="J127" s="40"/>
      <c r="L127" s="2">
        <f aca="true" t="shared" si="8" ref="L127:L134">W127</f>
        <v>0</v>
      </c>
      <c r="N127" t="s">
        <v>121</v>
      </c>
      <c r="T127" s="40"/>
    </row>
    <row r="128" spans="1:23" ht="12.75">
      <c r="A128" s="4" t="s">
        <v>68</v>
      </c>
      <c r="B128" s="6"/>
      <c r="E128" s="2">
        <f t="shared" si="7"/>
        <v>0</v>
      </c>
      <c r="G128" s="40"/>
      <c r="H128" s="12">
        <v>10000</v>
      </c>
      <c r="I128" s="2">
        <f>SUM(C128:D128)</f>
        <v>0</v>
      </c>
      <c r="J128" s="40"/>
      <c r="K128" s="12"/>
      <c r="L128" s="2">
        <f t="shared" si="8"/>
        <v>0</v>
      </c>
      <c r="M128" s="12"/>
      <c r="N128" t="s">
        <v>115</v>
      </c>
      <c r="T128" s="40"/>
      <c r="W128" s="12"/>
    </row>
    <row r="129" spans="1:20" ht="12.75">
      <c r="A129" s="4" t="s">
        <v>6</v>
      </c>
      <c r="B129" s="6"/>
      <c r="E129" s="2">
        <f t="shared" si="7"/>
        <v>0</v>
      </c>
      <c r="G129" s="40"/>
      <c r="I129" s="2">
        <f>SUM(C129:D129)</f>
        <v>0</v>
      </c>
      <c r="J129" s="40"/>
      <c r="L129" s="2">
        <f t="shared" si="8"/>
        <v>0</v>
      </c>
      <c r="N129" t="s">
        <v>87</v>
      </c>
      <c r="T129" s="40"/>
    </row>
    <row r="130" spans="1:23" ht="12.75">
      <c r="A130" s="4" t="s">
        <v>69</v>
      </c>
      <c r="B130" s="6"/>
      <c r="C130" s="2">
        <v>4000</v>
      </c>
      <c r="E130" s="2">
        <f t="shared" si="7"/>
        <v>4000</v>
      </c>
      <c r="G130" s="40"/>
      <c r="H130" s="2">
        <v>10000</v>
      </c>
      <c r="J130" s="40"/>
      <c r="K130" s="12">
        <v>20000</v>
      </c>
      <c r="L130" s="12">
        <f t="shared" si="8"/>
        <v>5000</v>
      </c>
      <c r="M130" s="12">
        <v>10000</v>
      </c>
      <c r="N130" t="s">
        <v>136</v>
      </c>
      <c r="T130" s="40"/>
      <c r="U130">
        <v>5000</v>
      </c>
      <c r="W130" s="2">
        <f>SUM(U130:V130)</f>
        <v>5000</v>
      </c>
    </row>
    <row r="131" spans="1:20" ht="12.75">
      <c r="A131" s="4" t="s">
        <v>70</v>
      </c>
      <c r="B131" s="6"/>
      <c r="E131" s="2">
        <f t="shared" si="7"/>
        <v>0</v>
      </c>
      <c r="G131" s="40"/>
      <c r="H131" s="2">
        <v>2000</v>
      </c>
      <c r="I131" s="2">
        <f>SUM(C131:D131)</f>
        <v>0</v>
      </c>
      <c r="J131" s="40"/>
      <c r="T131" s="40"/>
    </row>
    <row r="132" spans="1:23" ht="12.75">
      <c r="A132" s="4" t="s">
        <v>143</v>
      </c>
      <c r="B132" s="6"/>
      <c r="C132" s="2">
        <v>22000</v>
      </c>
      <c r="E132" s="2">
        <f t="shared" si="7"/>
        <v>22000</v>
      </c>
      <c r="G132" s="40"/>
      <c r="H132" s="2">
        <v>0</v>
      </c>
      <c r="I132" s="2">
        <v>23000</v>
      </c>
      <c r="J132" s="40"/>
      <c r="K132" s="2">
        <v>30000</v>
      </c>
      <c r="L132" s="2">
        <f t="shared" si="8"/>
        <v>30000</v>
      </c>
      <c r="M132" s="2">
        <v>33000</v>
      </c>
      <c r="N132" t="s">
        <v>168</v>
      </c>
      <c r="T132" s="40"/>
      <c r="U132">
        <v>30000</v>
      </c>
      <c r="W132" s="2">
        <f>SUM(U132:V132)</f>
        <v>30000</v>
      </c>
    </row>
    <row r="133" spans="1:20" ht="12.75">
      <c r="A133" s="4" t="s">
        <v>92</v>
      </c>
      <c r="B133" s="6"/>
      <c r="C133" s="2">
        <v>5000</v>
      </c>
      <c r="D133" s="2">
        <v>0</v>
      </c>
      <c r="E133" s="2">
        <f t="shared" si="7"/>
        <v>5000</v>
      </c>
      <c r="G133" s="40"/>
      <c r="I133" s="2">
        <v>7000</v>
      </c>
      <c r="J133" s="40"/>
      <c r="K133" s="2">
        <v>2000</v>
      </c>
      <c r="L133" s="2">
        <f t="shared" si="8"/>
        <v>0</v>
      </c>
      <c r="T133" s="40"/>
    </row>
    <row r="134" spans="1:20" ht="13.5" thickBot="1">
      <c r="A134" s="4" t="s">
        <v>106</v>
      </c>
      <c r="B134" s="6"/>
      <c r="D134" s="2">
        <v>1000</v>
      </c>
      <c r="E134" s="2">
        <f t="shared" si="7"/>
        <v>1000</v>
      </c>
      <c r="G134" s="40"/>
      <c r="H134" s="2">
        <v>20000</v>
      </c>
      <c r="J134" s="40"/>
      <c r="K134" s="12">
        <v>5000</v>
      </c>
      <c r="L134" s="2">
        <f t="shared" si="8"/>
        <v>0</v>
      </c>
      <c r="M134" s="12">
        <v>1000</v>
      </c>
      <c r="N134" t="s">
        <v>137</v>
      </c>
      <c r="T134" s="40"/>
    </row>
    <row r="135" spans="1:23" ht="13.5" thickBot="1">
      <c r="A135" s="5" t="s">
        <v>98</v>
      </c>
      <c r="B135" s="6"/>
      <c r="C135" s="55">
        <f>SUM(C126:C134)</f>
        <v>66000</v>
      </c>
      <c r="D135" s="2">
        <f>SUM(D126:D134)</f>
        <v>13000</v>
      </c>
      <c r="E135" s="2">
        <f t="shared" si="7"/>
        <v>79000</v>
      </c>
      <c r="G135" s="40"/>
      <c r="H135" s="14">
        <f>SUM(H126:H134)</f>
        <v>80000</v>
      </c>
      <c r="I135" s="14">
        <f>SUM(I126:I134)</f>
        <v>67000</v>
      </c>
      <c r="J135" s="40"/>
      <c r="K135" s="14">
        <f>SUM(K126:K134)</f>
        <v>92000</v>
      </c>
      <c r="L135" s="14">
        <f>SUM(L126:L134)</f>
        <v>75000</v>
      </c>
      <c r="M135" s="14">
        <f>SUM(M126:M134)</f>
        <v>81000</v>
      </c>
      <c r="T135" s="40"/>
      <c r="W135" s="8"/>
    </row>
    <row r="136" spans="2:20" ht="13.5" thickBot="1">
      <c r="B136" s="6"/>
      <c r="C136" s="12"/>
      <c r="G136" s="40"/>
      <c r="J136" s="40"/>
      <c r="T136" s="40"/>
    </row>
    <row r="137" spans="1:23" ht="13.5" thickBot="1">
      <c r="A137" s="24" t="s">
        <v>71</v>
      </c>
      <c r="B137" s="39"/>
      <c r="C137" s="27">
        <f>C72+C79+C86+C96+C105+C112+C135</f>
        <v>320000</v>
      </c>
      <c r="D137" s="28">
        <f>D72+D79+D86+D96+D105+D112+D135</f>
        <v>64400</v>
      </c>
      <c r="E137" s="28">
        <f>E72+E79+E86+E96+E105+E112+E135</f>
        <v>384400</v>
      </c>
      <c r="F137" s="28">
        <f>F72+F79+F86+F96+F105+F112+F135</f>
        <v>0</v>
      </c>
      <c r="G137" s="40"/>
      <c r="H137" s="27">
        <f>H72+H79+H86+H96+H105+H112+H135</f>
        <v>370000</v>
      </c>
      <c r="I137" s="27">
        <f>I72+I79+I86+I96+I105+I112+I135</f>
        <v>341000</v>
      </c>
      <c r="J137" s="40"/>
      <c r="K137" s="27">
        <f>K72+K79+K86+K96+K105+K112+K135</f>
        <v>414000</v>
      </c>
      <c r="L137" s="27">
        <f>L72+L79+L86+L96+L105+L112+L135</f>
        <v>366000</v>
      </c>
      <c r="M137" s="27">
        <f>M72+M79+M86+M96+M105+M112+M135</f>
        <v>396000</v>
      </c>
      <c r="T137" s="40"/>
      <c r="U137" s="72">
        <f>SUM(U66:U111)+SUM(U126:U134)</f>
        <v>315000</v>
      </c>
      <c r="V137" s="49">
        <f>SUM(V66:V111)+SUM(V126:V134)</f>
        <v>72000</v>
      </c>
      <c r="W137" s="73">
        <f>SUM(W66:W111)+SUM(W126:W134)</f>
        <v>387000</v>
      </c>
    </row>
    <row r="138" spans="3:23" ht="13.5" thickBot="1">
      <c r="C138" s="12"/>
      <c r="G138" s="40"/>
      <c r="H138" s="23"/>
      <c r="K138" s="23"/>
      <c r="L138" s="23"/>
      <c r="M138" s="23"/>
      <c r="T138" s="18"/>
      <c r="W138" s="23"/>
    </row>
    <row r="139" spans="1:23" ht="13.5" thickBot="1">
      <c r="A139" s="24" t="s">
        <v>73</v>
      </c>
      <c r="B139" s="39"/>
      <c r="C139" s="27">
        <f>C60+C137</f>
        <v>774000</v>
      </c>
      <c r="D139" s="41">
        <f>D60+D137</f>
        <v>185400</v>
      </c>
      <c r="E139" s="28">
        <f>SUM(C139:D139)</f>
        <v>959400</v>
      </c>
      <c r="F139" s="28"/>
      <c r="G139" s="40"/>
      <c r="H139" s="27">
        <f>H60+H137</f>
        <v>780500</v>
      </c>
      <c r="I139" s="27">
        <f>I60+I137</f>
        <v>797000</v>
      </c>
      <c r="J139" s="40"/>
      <c r="K139" s="27">
        <f>K60+K137</f>
        <v>867000</v>
      </c>
      <c r="L139" s="27">
        <f>L60+L137</f>
        <v>868000</v>
      </c>
      <c r="M139" s="27">
        <f>M60+M137</f>
        <v>860000</v>
      </c>
      <c r="N139" s="18"/>
      <c r="T139" s="40"/>
      <c r="U139" s="72">
        <f>U60+U137</f>
        <v>731000</v>
      </c>
      <c r="V139" s="49">
        <f>V60+V137</f>
        <v>172000</v>
      </c>
      <c r="W139" s="49">
        <f>W60+W137</f>
        <v>903000</v>
      </c>
    </row>
    <row r="140" spans="1:23" s="18" customFormat="1" ht="12.75">
      <c r="A140" s="24"/>
      <c r="B140" s="25"/>
      <c r="C140" s="12"/>
      <c r="D140" s="12"/>
      <c r="E140" s="25"/>
      <c r="F140" s="25"/>
      <c r="G140" s="40"/>
      <c r="H140" s="23"/>
      <c r="I140" s="12"/>
      <c r="K140" s="23"/>
      <c r="L140" s="23"/>
      <c r="M140" s="23"/>
      <c r="W140" s="23"/>
    </row>
    <row r="141" spans="1:23" s="18" customFormat="1" ht="12.75">
      <c r="A141" s="24"/>
      <c r="B141" s="25"/>
      <c r="C141" s="12"/>
      <c r="D141" s="12"/>
      <c r="E141" s="25"/>
      <c r="F141" s="25"/>
      <c r="G141" s="40"/>
      <c r="H141" s="23"/>
      <c r="I141" s="12"/>
      <c r="K141" s="23"/>
      <c r="L141" s="23"/>
      <c r="M141" s="23"/>
      <c r="W141" s="23"/>
    </row>
    <row r="142" spans="1:23" s="18" customFormat="1" ht="12.75">
      <c r="A142" s="24"/>
      <c r="B142" s="25"/>
      <c r="C142" s="12"/>
      <c r="D142" s="12"/>
      <c r="E142" s="25"/>
      <c r="F142" s="25"/>
      <c r="G142" s="40"/>
      <c r="H142" s="23"/>
      <c r="I142" s="12"/>
      <c r="K142" s="23"/>
      <c r="L142" s="23"/>
      <c r="M142" s="23"/>
      <c r="W142" s="23"/>
    </row>
    <row r="143" spans="1:23" s="18" customFormat="1" ht="12.75">
      <c r="A143" s="24"/>
      <c r="B143" s="25"/>
      <c r="C143" s="12"/>
      <c r="D143" s="12"/>
      <c r="E143" s="25"/>
      <c r="F143" s="25"/>
      <c r="G143" s="40"/>
      <c r="H143" s="23"/>
      <c r="I143" s="12"/>
      <c r="K143" s="23"/>
      <c r="L143" s="23"/>
      <c r="M143" s="23"/>
      <c r="W143" s="23"/>
    </row>
    <row r="144" spans="1:23" s="18" customFormat="1" ht="12.75">
      <c r="A144" s="24" t="s">
        <v>172</v>
      </c>
      <c r="B144" s="25"/>
      <c r="C144" s="12"/>
      <c r="D144" s="12"/>
      <c r="E144" s="25"/>
      <c r="F144" s="25"/>
      <c r="G144" s="40"/>
      <c r="H144" s="23"/>
      <c r="I144" s="12"/>
      <c r="K144" s="23"/>
      <c r="L144" s="23"/>
      <c r="M144" s="23"/>
      <c r="W144" s="23"/>
    </row>
    <row r="145" spans="1:23" ht="13.5" thickBot="1">
      <c r="A145" s="24"/>
      <c r="B145" s="25"/>
      <c r="C145" s="12"/>
      <c r="D145" s="12"/>
      <c r="E145" s="25"/>
      <c r="F145" s="25"/>
      <c r="G145" s="40"/>
      <c r="H145" s="25"/>
      <c r="I145" s="12"/>
      <c r="K145" s="25"/>
      <c r="L145" s="25"/>
      <c r="M145" s="25"/>
      <c r="N145" s="18"/>
      <c r="T145" s="18"/>
      <c r="W145" s="25"/>
    </row>
    <row r="146" spans="1:23" ht="13.5" thickBot="1">
      <c r="A146" s="24" t="s">
        <v>107</v>
      </c>
      <c r="B146" s="39"/>
      <c r="C146" s="27">
        <f>C17-C139</f>
        <v>72000</v>
      </c>
      <c r="D146" s="41">
        <f>D17-D139</f>
        <v>-160400</v>
      </c>
      <c r="E146" s="28">
        <f>SUM(C146:D146)</f>
        <v>-88400</v>
      </c>
      <c r="F146" s="23"/>
      <c r="G146" s="40"/>
      <c r="H146" s="27">
        <f>H17-H139</f>
        <v>5500</v>
      </c>
      <c r="I146" s="27">
        <f>I17-I139</f>
        <v>88000</v>
      </c>
      <c r="J146" s="40"/>
      <c r="K146" s="27">
        <f>K17-K139</f>
        <v>0</v>
      </c>
      <c r="L146" s="27">
        <f>L17-L139</f>
        <v>27000</v>
      </c>
      <c r="M146" s="27">
        <f>M17-M139</f>
        <v>0</v>
      </c>
      <c r="N146" s="18"/>
      <c r="T146" s="40"/>
      <c r="U146" s="74">
        <f>U17-(U60+U137)</f>
        <v>147000</v>
      </c>
      <c r="V146" s="48">
        <f>V17-(V60+V137)</f>
        <v>-162000</v>
      </c>
      <c r="W146" s="48">
        <f>W17-(W60+W137)</f>
        <v>-15000</v>
      </c>
    </row>
    <row r="147" spans="1:23" ht="12.75">
      <c r="A147" s="24" t="s">
        <v>74</v>
      </c>
      <c r="C147" s="12"/>
      <c r="D147" s="12"/>
      <c r="E147" s="12"/>
      <c r="F147" s="12"/>
      <c r="H147" s="12"/>
      <c r="I147" s="12"/>
      <c r="K147" s="12"/>
      <c r="L147" s="12"/>
      <c r="M147" s="12"/>
      <c r="N147" s="18"/>
      <c r="W147" s="12"/>
    </row>
    <row r="148" ht="12.75">
      <c r="A148" s="5"/>
    </row>
    <row r="149" spans="1:23" ht="12.75">
      <c r="A149" s="24" t="s">
        <v>173</v>
      </c>
      <c r="B149" s="25"/>
      <c r="C149" s="3"/>
      <c r="D149" s="3"/>
      <c r="E149" s="3"/>
      <c r="F149" s="3"/>
      <c r="H149" s="3"/>
      <c r="I149" s="3"/>
      <c r="K149" s="3"/>
      <c r="L149" s="3"/>
      <c r="M149" s="3"/>
      <c r="N149" s="1"/>
      <c r="W149" s="3"/>
    </row>
    <row r="150" spans="1:23" ht="12.75">
      <c r="A150" s="24" t="s">
        <v>138</v>
      </c>
      <c r="C150" s="41">
        <f aca="true" t="shared" si="9" ref="C150:H150">C19-C60</f>
        <v>-7000</v>
      </c>
      <c r="D150" s="41">
        <f t="shared" si="9"/>
        <v>-121000</v>
      </c>
      <c r="E150" s="41">
        <f t="shared" si="9"/>
        <v>0</v>
      </c>
      <c r="F150" s="41">
        <f t="shared" si="9"/>
        <v>-575000</v>
      </c>
      <c r="G150" s="41">
        <f t="shared" si="9"/>
        <v>0</v>
      </c>
      <c r="H150" s="41">
        <f t="shared" si="9"/>
        <v>-18500</v>
      </c>
      <c r="I150" s="41">
        <f>I19-I60</f>
        <v>-14000</v>
      </c>
      <c r="J150" s="41"/>
      <c r="K150" s="41">
        <f>K19-K60</f>
        <v>-28000</v>
      </c>
      <c r="L150" s="41">
        <f>L19-L60</f>
        <v>-42000</v>
      </c>
      <c r="M150" s="41">
        <f>M19-M60</f>
        <v>-29000</v>
      </c>
      <c r="N150" s="18"/>
      <c r="O150" s="18"/>
      <c r="P150" s="18"/>
      <c r="Q150" s="18"/>
      <c r="W150" s="12"/>
    </row>
    <row r="151" spans="1:23" ht="12.75">
      <c r="A151" s="24" t="s">
        <v>139</v>
      </c>
      <c r="C151" s="41">
        <f aca="true" t="shared" si="10" ref="C151:I151">C20-C137</f>
        <v>79000</v>
      </c>
      <c r="D151" s="41">
        <f t="shared" si="10"/>
        <v>-64400</v>
      </c>
      <c r="E151" s="41">
        <f t="shared" si="10"/>
        <v>-384400</v>
      </c>
      <c r="F151" s="41">
        <f t="shared" si="10"/>
        <v>0</v>
      </c>
      <c r="G151" s="41">
        <f t="shared" si="10"/>
        <v>0</v>
      </c>
      <c r="H151" s="41">
        <f t="shared" si="10"/>
        <v>24000</v>
      </c>
      <c r="I151" s="41">
        <f t="shared" si="10"/>
        <v>102000</v>
      </c>
      <c r="J151" s="41"/>
      <c r="K151" s="41">
        <f>K20-K137</f>
        <v>28000</v>
      </c>
      <c r="L151" s="41">
        <f>L20-L137</f>
        <v>69000</v>
      </c>
      <c r="M151" s="41">
        <f>M20-M137</f>
        <v>29000</v>
      </c>
      <c r="N151" s="18"/>
      <c r="O151" s="18"/>
      <c r="P151" s="18"/>
      <c r="Q151" s="18"/>
      <c r="W151" s="12"/>
    </row>
    <row r="152" spans="1:23" ht="12.75">
      <c r="A152" s="24" t="s">
        <v>144</v>
      </c>
      <c r="B152" s="25"/>
      <c r="C152" s="12"/>
      <c r="D152" s="12"/>
      <c r="E152" s="25"/>
      <c r="F152" s="25"/>
      <c r="H152" s="25"/>
      <c r="I152" s="12"/>
      <c r="K152" s="25"/>
      <c r="L152" s="25"/>
      <c r="M152" s="23">
        <f>SUM(M149:M151)</f>
        <v>0</v>
      </c>
      <c r="N152" s="18"/>
      <c r="O152" s="18"/>
      <c r="P152" s="18"/>
      <c r="Q152" s="18"/>
      <c r="W152" s="25"/>
    </row>
    <row r="153" spans="2:23" ht="12.75">
      <c r="B153" s="25"/>
      <c r="C153" s="25"/>
      <c r="D153" s="25"/>
      <c r="E153" s="25"/>
      <c r="F153" s="25"/>
      <c r="H153" s="25"/>
      <c r="I153" s="25"/>
      <c r="K153" s="25"/>
      <c r="L153" s="25"/>
      <c r="M153" s="23"/>
      <c r="N153" s="29"/>
      <c r="O153" s="18"/>
      <c r="P153" s="18"/>
      <c r="Q153" s="18"/>
      <c r="W153" s="25"/>
    </row>
    <row r="154" spans="1:23" ht="12.75">
      <c r="A154" s="9"/>
      <c r="B154" s="10"/>
      <c r="C154" s="10"/>
      <c r="D154" s="10"/>
      <c r="E154" s="10"/>
      <c r="F154" s="10"/>
      <c r="H154" s="10"/>
      <c r="I154" s="10"/>
      <c r="K154" s="10"/>
      <c r="L154" s="10"/>
      <c r="M154" s="10"/>
      <c r="N154" s="11"/>
      <c r="O154" s="11"/>
      <c r="P154" s="11"/>
      <c r="Q154" s="18"/>
      <c r="W154" s="10"/>
    </row>
    <row r="155" spans="1:23" ht="12.75">
      <c r="A155" s="9"/>
      <c r="B155" s="13"/>
      <c r="C155" s="10"/>
      <c r="D155" s="10"/>
      <c r="E155" s="13"/>
      <c r="F155" s="13"/>
      <c r="H155" s="13"/>
      <c r="I155" s="10"/>
      <c r="K155" s="13"/>
      <c r="L155" s="13"/>
      <c r="M155" s="13"/>
      <c r="N155" s="11"/>
      <c r="O155" s="11"/>
      <c r="P155" s="11"/>
      <c r="Q155" s="18"/>
      <c r="W155" s="13"/>
    </row>
    <row r="156" spans="1:23" ht="12.75">
      <c r="A156" s="9"/>
      <c r="B156" s="10"/>
      <c r="C156" s="10"/>
      <c r="D156" s="10"/>
      <c r="E156" s="10"/>
      <c r="F156" s="10"/>
      <c r="H156" s="10"/>
      <c r="I156" s="10"/>
      <c r="K156" s="10"/>
      <c r="L156" s="10"/>
      <c r="M156" s="10"/>
      <c r="N156" s="11"/>
      <c r="O156" s="11"/>
      <c r="P156" s="11"/>
      <c r="Q156" s="18"/>
      <c r="W156" s="10"/>
    </row>
    <row r="157" spans="1:23" ht="12.75">
      <c r="A157" s="9"/>
      <c r="B157" s="10"/>
      <c r="C157" s="10"/>
      <c r="D157" s="10"/>
      <c r="E157" s="10"/>
      <c r="F157" s="10"/>
      <c r="H157" s="10"/>
      <c r="I157" s="10"/>
      <c r="K157" s="10"/>
      <c r="L157" s="10"/>
      <c r="M157" s="10"/>
      <c r="N157" s="11"/>
      <c r="O157" s="11"/>
      <c r="P157" s="11"/>
      <c r="Q157" s="18"/>
      <c r="W157" s="10"/>
    </row>
    <row r="158" spans="1:23" ht="12.75">
      <c r="A158" s="9"/>
      <c r="B158" s="10"/>
      <c r="C158" s="10"/>
      <c r="D158" s="10"/>
      <c r="E158" s="10"/>
      <c r="F158" s="10"/>
      <c r="H158" s="10"/>
      <c r="I158" s="10"/>
      <c r="K158" s="10"/>
      <c r="L158" s="10"/>
      <c r="M158" s="10"/>
      <c r="N158" s="11"/>
      <c r="O158" s="11"/>
      <c r="P158" s="11"/>
      <c r="Q158" s="18"/>
      <c r="W158" s="10"/>
    </row>
    <row r="159" spans="1:23" ht="12.75">
      <c r="A159" s="9"/>
      <c r="B159" s="13"/>
      <c r="C159" s="10"/>
      <c r="D159" s="10"/>
      <c r="E159" s="13"/>
      <c r="F159" s="13"/>
      <c r="H159" s="13"/>
      <c r="I159" s="10"/>
      <c r="K159" s="13"/>
      <c r="L159" s="13"/>
      <c r="M159" s="13"/>
      <c r="N159" s="11"/>
      <c r="O159" s="11"/>
      <c r="P159" s="11"/>
      <c r="Q159" s="18"/>
      <c r="W159" s="13"/>
    </row>
    <row r="160" spans="1:23" ht="12.75">
      <c r="A160" s="9"/>
      <c r="B160" s="10"/>
      <c r="C160" s="10"/>
      <c r="D160" s="10"/>
      <c r="E160" s="10"/>
      <c r="F160" s="10"/>
      <c r="H160" s="10"/>
      <c r="I160" s="10"/>
      <c r="K160" s="10"/>
      <c r="L160" s="10"/>
      <c r="M160" s="10"/>
      <c r="N160" s="11"/>
      <c r="O160" s="11"/>
      <c r="P160" s="11"/>
      <c r="Q160" s="18"/>
      <c r="W160" s="10"/>
    </row>
    <row r="161" spans="1:23" ht="12.75">
      <c r="A161" s="30"/>
      <c r="B161" s="15"/>
      <c r="C161" s="15"/>
      <c r="D161" s="15"/>
      <c r="E161" s="15"/>
      <c r="F161" s="15"/>
      <c r="G161" s="31"/>
      <c r="H161" s="15"/>
      <c r="I161" s="15"/>
      <c r="J161" s="31"/>
      <c r="K161" s="15"/>
      <c r="L161" s="15"/>
      <c r="M161" s="15"/>
      <c r="N161" s="31"/>
      <c r="O161" s="31"/>
      <c r="P161" s="31"/>
      <c r="Q161" s="31"/>
      <c r="R161" s="31"/>
      <c r="W161" s="15"/>
    </row>
    <row r="162" spans="1:23" ht="12.75">
      <c r="A162" s="30"/>
      <c r="B162" s="15"/>
      <c r="C162" s="15"/>
      <c r="D162" s="15"/>
      <c r="E162" s="15"/>
      <c r="F162" s="15"/>
      <c r="G162" s="31"/>
      <c r="H162" s="15"/>
      <c r="I162" s="15"/>
      <c r="J162" s="31"/>
      <c r="K162" s="15"/>
      <c r="L162" s="15"/>
      <c r="M162" s="15"/>
      <c r="N162" s="31"/>
      <c r="O162" s="31"/>
      <c r="P162" s="31"/>
      <c r="Q162" s="31"/>
      <c r="R162" s="31"/>
      <c r="W162" s="15"/>
    </row>
    <row r="163" spans="1:23" ht="12.75">
      <c r="A163" s="30"/>
      <c r="B163" s="15"/>
      <c r="C163" s="15"/>
      <c r="D163" s="15"/>
      <c r="E163" s="15"/>
      <c r="F163" s="15"/>
      <c r="G163" s="31"/>
      <c r="H163" s="15"/>
      <c r="I163" s="15"/>
      <c r="J163" s="31"/>
      <c r="K163" s="15"/>
      <c r="L163" s="15"/>
      <c r="M163" s="15"/>
      <c r="N163" s="31"/>
      <c r="O163" s="31"/>
      <c r="P163" s="31"/>
      <c r="Q163" s="31"/>
      <c r="R163" s="31"/>
      <c r="W163" s="15"/>
    </row>
    <row r="164" spans="1:23" ht="12.75">
      <c r="A164" s="32"/>
      <c r="B164" s="15"/>
      <c r="C164" s="15"/>
      <c r="D164" s="15"/>
      <c r="E164" s="15"/>
      <c r="F164" s="15"/>
      <c r="G164" s="31"/>
      <c r="H164" s="15"/>
      <c r="I164" s="15"/>
      <c r="J164" s="31"/>
      <c r="K164" s="15"/>
      <c r="L164" s="15"/>
      <c r="M164" s="15"/>
      <c r="N164" s="31"/>
      <c r="O164" s="31"/>
      <c r="P164" s="31"/>
      <c r="Q164" s="31"/>
      <c r="R164" s="31"/>
      <c r="W164" s="15"/>
    </row>
    <row r="165" spans="1:23" ht="12.75">
      <c r="A165" s="32"/>
      <c r="B165" s="20"/>
      <c r="C165" s="15"/>
      <c r="D165" s="15"/>
      <c r="E165" s="20"/>
      <c r="F165" s="20"/>
      <c r="G165" s="31"/>
      <c r="H165" s="20"/>
      <c r="I165" s="15"/>
      <c r="J165" s="31"/>
      <c r="K165" s="20"/>
      <c r="L165" s="20"/>
      <c r="M165" s="20"/>
      <c r="N165" s="31"/>
      <c r="O165" s="31"/>
      <c r="P165" s="31"/>
      <c r="Q165" s="31"/>
      <c r="R165" s="31"/>
      <c r="W165" s="20"/>
    </row>
    <row r="166" spans="1:23" ht="12.75">
      <c r="A166" s="32"/>
      <c r="B166" s="20"/>
      <c r="C166" s="20"/>
      <c r="D166" s="20"/>
      <c r="E166" s="20"/>
      <c r="F166" s="20"/>
      <c r="G166" s="31"/>
      <c r="H166" s="20"/>
      <c r="I166" s="20"/>
      <c r="J166" s="31"/>
      <c r="K166" s="20"/>
      <c r="L166" s="20"/>
      <c r="M166" s="20"/>
      <c r="N166" s="33"/>
      <c r="O166" s="31"/>
      <c r="P166" s="31"/>
      <c r="Q166" s="31"/>
      <c r="R166" s="31"/>
      <c r="W166" s="20"/>
    </row>
    <row r="167" spans="1:23" ht="12.75">
      <c r="A167" s="30"/>
      <c r="B167" s="15"/>
      <c r="C167" s="15"/>
      <c r="D167" s="15"/>
      <c r="E167" s="15"/>
      <c r="F167" s="15"/>
      <c r="G167" s="31"/>
      <c r="H167" s="15"/>
      <c r="I167" s="15"/>
      <c r="J167" s="31"/>
      <c r="K167" s="15"/>
      <c r="L167" s="15"/>
      <c r="M167" s="15"/>
      <c r="N167" s="31"/>
      <c r="O167" s="31"/>
      <c r="P167" s="31"/>
      <c r="Q167" s="31"/>
      <c r="R167" s="31"/>
      <c r="W167" s="15"/>
    </row>
    <row r="168" spans="1:23" ht="12.75">
      <c r="A168" s="32"/>
      <c r="B168" s="20"/>
      <c r="C168" s="15"/>
      <c r="D168" s="15"/>
      <c r="E168" s="20"/>
      <c r="F168" s="20"/>
      <c r="G168" s="31"/>
      <c r="H168" s="20"/>
      <c r="I168" s="15"/>
      <c r="J168" s="31"/>
      <c r="K168" s="20"/>
      <c r="L168" s="20"/>
      <c r="M168" s="20"/>
      <c r="N168" s="31"/>
      <c r="O168" s="31"/>
      <c r="P168" s="31"/>
      <c r="Q168" s="31"/>
      <c r="R168" s="31"/>
      <c r="W168" s="20"/>
    </row>
    <row r="169" spans="1:23" ht="12.75">
      <c r="A169" s="32"/>
      <c r="B169" s="20"/>
      <c r="C169" s="15"/>
      <c r="D169" s="15"/>
      <c r="E169" s="20"/>
      <c r="F169" s="20"/>
      <c r="G169" s="31"/>
      <c r="H169" s="20"/>
      <c r="I169" s="15"/>
      <c r="J169" s="31"/>
      <c r="K169" s="20"/>
      <c r="L169" s="20"/>
      <c r="M169" s="20"/>
      <c r="N169" s="31"/>
      <c r="O169" s="31"/>
      <c r="P169" s="31"/>
      <c r="Q169" s="31"/>
      <c r="R169" s="31"/>
      <c r="W169" s="20"/>
    </row>
    <row r="170" spans="1:23" ht="12.75">
      <c r="A170" s="32"/>
      <c r="B170" s="15"/>
      <c r="C170" s="15"/>
      <c r="D170" s="15"/>
      <c r="E170" s="15"/>
      <c r="F170" s="15"/>
      <c r="G170" s="31"/>
      <c r="H170" s="15"/>
      <c r="I170" s="15"/>
      <c r="J170" s="31"/>
      <c r="K170" s="15"/>
      <c r="L170" s="15"/>
      <c r="M170" s="15"/>
      <c r="N170" s="31"/>
      <c r="O170" s="31"/>
      <c r="P170" s="31"/>
      <c r="Q170" s="31"/>
      <c r="R170" s="31"/>
      <c r="W170" s="15"/>
    </row>
    <row r="171" spans="1:23" ht="12.75">
      <c r="A171" s="34"/>
      <c r="B171" s="15"/>
      <c r="C171" s="15"/>
      <c r="D171" s="15"/>
      <c r="E171" s="15"/>
      <c r="F171" s="15"/>
      <c r="G171" s="31"/>
      <c r="H171" s="15"/>
      <c r="I171" s="15"/>
      <c r="J171" s="31"/>
      <c r="K171" s="15"/>
      <c r="L171" s="15"/>
      <c r="M171" s="15"/>
      <c r="N171" s="31"/>
      <c r="O171" s="31"/>
      <c r="P171" s="31"/>
      <c r="Q171" s="31"/>
      <c r="R171" s="31"/>
      <c r="W171" s="15"/>
    </row>
    <row r="172" spans="1:23" ht="12.75">
      <c r="A172" s="34"/>
      <c r="B172" s="15"/>
      <c r="C172" s="15"/>
      <c r="D172" s="15"/>
      <c r="E172" s="15"/>
      <c r="F172" s="15"/>
      <c r="G172" s="31"/>
      <c r="H172" s="15"/>
      <c r="I172" s="15"/>
      <c r="J172" s="31"/>
      <c r="K172" s="15"/>
      <c r="L172" s="15"/>
      <c r="M172" s="15"/>
      <c r="N172" s="31"/>
      <c r="O172" s="31"/>
      <c r="P172" s="31"/>
      <c r="Q172" s="31"/>
      <c r="R172" s="31"/>
      <c r="W172" s="15"/>
    </row>
    <row r="173" spans="1:23" ht="12.75">
      <c r="A173" s="34"/>
      <c r="B173" s="15"/>
      <c r="C173" s="15"/>
      <c r="D173" s="15"/>
      <c r="E173" s="15"/>
      <c r="F173" s="15"/>
      <c r="G173" s="31"/>
      <c r="H173" s="15"/>
      <c r="I173" s="15"/>
      <c r="J173" s="31"/>
      <c r="K173" s="15"/>
      <c r="L173" s="15"/>
      <c r="M173" s="15"/>
      <c r="N173" s="31"/>
      <c r="O173" s="31"/>
      <c r="P173" s="31"/>
      <c r="Q173" s="31"/>
      <c r="R173" s="31"/>
      <c r="W173" s="15"/>
    </row>
    <row r="174" spans="1:23" ht="12.75">
      <c r="A174" s="34"/>
      <c r="B174" s="15"/>
      <c r="C174" s="15"/>
      <c r="D174" s="15"/>
      <c r="E174" s="15"/>
      <c r="F174" s="15"/>
      <c r="G174" s="31"/>
      <c r="H174" s="15"/>
      <c r="I174" s="15"/>
      <c r="J174" s="31"/>
      <c r="K174" s="15"/>
      <c r="L174" s="15"/>
      <c r="M174" s="15"/>
      <c r="N174" s="31"/>
      <c r="O174" s="31"/>
      <c r="P174" s="31"/>
      <c r="Q174" s="31"/>
      <c r="R174" s="31"/>
      <c r="W174" s="15"/>
    </row>
    <row r="175" spans="1:23" ht="12.75">
      <c r="A175" s="34"/>
      <c r="B175" s="35"/>
      <c r="C175" s="15"/>
      <c r="D175" s="15"/>
      <c r="E175" s="35"/>
      <c r="F175" s="35"/>
      <c r="G175" s="31"/>
      <c r="H175" s="35"/>
      <c r="I175" s="15"/>
      <c r="J175" s="31"/>
      <c r="K175" s="35"/>
      <c r="L175" s="35"/>
      <c r="M175" s="35"/>
      <c r="N175" s="31"/>
      <c r="O175" s="31"/>
      <c r="P175" s="31"/>
      <c r="Q175" s="31"/>
      <c r="R175" s="31"/>
      <c r="W175" s="35"/>
    </row>
    <row r="176" spans="1:23" ht="12.75">
      <c r="A176" s="32"/>
      <c r="B176" s="20"/>
      <c r="C176" s="15"/>
      <c r="D176" s="15"/>
      <c r="E176" s="20"/>
      <c r="F176" s="20"/>
      <c r="G176" s="31"/>
      <c r="H176" s="20"/>
      <c r="I176" s="15"/>
      <c r="J176" s="31"/>
      <c r="K176" s="20"/>
      <c r="L176" s="20"/>
      <c r="M176" s="20"/>
      <c r="N176" s="31"/>
      <c r="O176" s="31"/>
      <c r="P176" s="31"/>
      <c r="Q176" s="31"/>
      <c r="R176" s="31"/>
      <c r="W176" s="20"/>
    </row>
    <row r="177" spans="1:23" ht="12.75">
      <c r="A177" s="30"/>
      <c r="B177" s="15"/>
      <c r="C177" s="15"/>
      <c r="D177" s="15"/>
      <c r="E177" s="15"/>
      <c r="F177" s="15"/>
      <c r="G177" s="31"/>
      <c r="H177" s="15"/>
      <c r="I177" s="15"/>
      <c r="J177" s="31"/>
      <c r="K177" s="15"/>
      <c r="L177" s="15"/>
      <c r="M177" s="15"/>
      <c r="N177" s="31"/>
      <c r="O177" s="31"/>
      <c r="P177" s="31"/>
      <c r="Q177" s="31"/>
      <c r="R177" s="31"/>
      <c r="W177" s="15"/>
    </row>
    <row r="178" spans="1:23" ht="12.75">
      <c r="A178" s="32"/>
      <c r="B178" s="20"/>
      <c r="C178" s="15"/>
      <c r="D178" s="15"/>
      <c r="E178" s="20"/>
      <c r="F178" s="20"/>
      <c r="G178" s="31"/>
      <c r="H178" s="20"/>
      <c r="I178" s="15"/>
      <c r="J178" s="31"/>
      <c r="K178" s="20"/>
      <c r="L178" s="20"/>
      <c r="M178" s="20"/>
      <c r="N178" s="31"/>
      <c r="O178" s="31"/>
      <c r="P178" s="31"/>
      <c r="Q178" s="31"/>
      <c r="R178" s="31"/>
      <c r="W178" s="20"/>
    </row>
    <row r="179" spans="1:23" ht="12.75">
      <c r="A179" s="30"/>
      <c r="B179" s="15"/>
      <c r="C179" s="15"/>
      <c r="D179" s="15"/>
      <c r="E179" s="15"/>
      <c r="F179" s="15"/>
      <c r="G179" s="31"/>
      <c r="H179" s="15"/>
      <c r="I179" s="15"/>
      <c r="J179" s="31"/>
      <c r="K179" s="15"/>
      <c r="L179" s="15"/>
      <c r="M179" s="15"/>
      <c r="N179" s="31"/>
      <c r="O179" s="31"/>
      <c r="P179" s="31"/>
      <c r="Q179" s="31"/>
      <c r="R179" s="31"/>
      <c r="W179" s="15"/>
    </row>
    <row r="180" spans="1:23" ht="12.75">
      <c r="A180" s="30"/>
      <c r="B180" s="15"/>
      <c r="C180" s="15"/>
      <c r="D180" s="15"/>
      <c r="E180" s="15"/>
      <c r="F180" s="15"/>
      <c r="G180" s="31"/>
      <c r="H180" s="15"/>
      <c r="I180" s="15"/>
      <c r="J180" s="31"/>
      <c r="K180" s="15"/>
      <c r="L180" s="15"/>
      <c r="M180" s="15"/>
      <c r="N180" s="31"/>
      <c r="O180" s="31"/>
      <c r="P180" s="31"/>
      <c r="Q180" s="31"/>
      <c r="R180" s="31"/>
      <c r="W180" s="15"/>
    </row>
    <row r="181" spans="1:23" ht="12.75">
      <c r="A181" s="30"/>
      <c r="B181" s="15"/>
      <c r="C181" s="15"/>
      <c r="D181" s="15"/>
      <c r="E181" s="15"/>
      <c r="F181" s="15"/>
      <c r="G181" s="31"/>
      <c r="H181" s="15"/>
      <c r="I181" s="15"/>
      <c r="J181" s="31"/>
      <c r="K181" s="15"/>
      <c r="L181" s="15"/>
      <c r="M181" s="15"/>
      <c r="N181" s="31"/>
      <c r="O181" s="31"/>
      <c r="P181" s="31"/>
      <c r="Q181" s="31"/>
      <c r="R181" s="31"/>
      <c r="W181" s="15"/>
    </row>
    <row r="182" spans="1:23" ht="12.75">
      <c r="A182" s="30"/>
      <c r="B182" s="15"/>
      <c r="C182" s="15"/>
      <c r="D182" s="15"/>
      <c r="E182" s="15"/>
      <c r="F182" s="15"/>
      <c r="G182" s="31"/>
      <c r="H182" s="15"/>
      <c r="I182" s="15"/>
      <c r="J182" s="31"/>
      <c r="K182" s="15"/>
      <c r="L182" s="15"/>
      <c r="M182" s="15"/>
      <c r="N182" s="31"/>
      <c r="O182" s="31"/>
      <c r="P182" s="31"/>
      <c r="Q182" s="31"/>
      <c r="R182" s="31"/>
      <c r="W182" s="15"/>
    </row>
    <row r="183" spans="1:23" ht="12.75">
      <c r="A183" s="30"/>
      <c r="B183" s="15"/>
      <c r="C183" s="15"/>
      <c r="D183" s="15"/>
      <c r="E183" s="15"/>
      <c r="F183" s="15"/>
      <c r="G183" s="31"/>
      <c r="H183" s="15"/>
      <c r="I183" s="15"/>
      <c r="J183" s="31"/>
      <c r="K183" s="15"/>
      <c r="L183" s="15"/>
      <c r="M183" s="15"/>
      <c r="N183" s="31"/>
      <c r="O183" s="31"/>
      <c r="P183" s="31"/>
      <c r="Q183" s="31"/>
      <c r="R183" s="31"/>
      <c r="W183" s="15"/>
    </row>
    <row r="184" spans="1:23" ht="12.75">
      <c r="A184" s="30"/>
      <c r="B184" s="15"/>
      <c r="C184" s="15"/>
      <c r="D184" s="15"/>
      <c r="E184" s="15"/>
      <c r="F184" s="15"/>
      <c r="G184" s="31"/>
      <c r="H184" s="15"/>
      <c r="I184" s="15"/>
      <c r="J184" s="31"/>
      <c r="K184" s="15"/>
      <c r="L184" s="15"/>
      <c r="M184" s="15"/>
      <c r="N184" s="31"/>
      <c r="O184" s="31"/>
      <c r="P184" s="31"/>
      <c r="Q184" s="31"/>
      <c r="R184" s="31"/>
      <c r="W184" s="15"/>
    </row>
    <row r="185" spans="1:23" ht="12.75">
      <c r="A185" s="30"/>
      <c r="B185" s="15"/>
      <c r="C185" s="15"/>
      <c r="D185" s="15"/>
      <c r="E185" s="15"/>
      <c r="F185" s="15"/>
      <c r="G185" s="31"/>
      <c r="H185" s="15"/>
      <c r="I185" s="15"/>
      <c r="J185" s="31"/>
      <c r="K185" s="15"/>
      <c r="L185" s="15"/>
      <c r="M185" s="15"/>
      <c r="N185" s="31"/>
      <c r="O185" s="31"/>
      <c r="P185" s="31"/>
      <c r="Q185" s="31"/>
      <c r="R185" s="31"/>
      <c r="W185" s="15"/>
    </row>
    <row r="186" spans="1:23" ht="12.75">
      <c r="A186" s="30"/>
      <c r="B186" s="15"/>
      <c r="C186" s="15"/>
      <c r="D186" s="15"/>
      <c r="E186" s="15"/>
      <c r="F186" s="15"/>
      <c r="G186" s="31"/>
      <c r="H186" s="15"/>
      <c r="I186" s="15"/>
      <c r="J186" s="31"/>
      <c r="K186" s="15"/>
      <c r="L186" s="15"/>
      <c r="M186" s="15"/>
      <c r="N186" s="31"/>
      <c r="O186" s="31"/>
      <c r="P186" s="31"/>
      <c r="Q186" s="31"/>
      <c r="R186" s="31"/>
      <c r="W186" s="15"/>
    </row>
    <row r="187" spans="1:23" ht="12.75">
      <c r="A187" s="30"/>
      <c r="B187" s="15"/>
      <c r="C187" s="15"/>
      <c r="D187" s="15"/>
      <c r="E187" s="15"/>
      <c r="F187" s="15"/>
      <c r="G187" s="31"/>
      <c r="H187" s="15"/>
      <c r="I187" s="15"/>
      <c r="J187" s="31"/>
      <c r="K187" s="15"/>
      <c r="L187" s="15"/>
      <c r="M187" s="15"/>
      <c r="N187" s="31"/>
      <c r="O187" s="31"/>
      <c r="P187" s="31"/>
      <c r="Q187" s="31"/>
      <c r="R187" s="31"/>
      <c r="W187" s="15"/>
    </row>
    <row r="188" spans="1:23" ht="12.75">
      <c r="A188" s="30"/>
      <c r="B188" s="15"/>
      <c r="C188" s="15"/>
      <c r="D188" s="15"/>
      <c r="E188" s="15"/>
      <c r="F188" s="15"/>
      <c r="G188" s="31"/>
      <c r="H188" s="15"/>
      <c r="I188" s="15"/>
      <c r="J188" s="31"/>
      <c r="K188" s="15"/>
      <c r="L188" s="15"/>
      <c r="M188" s="15"/>
      <c r="N188" s="31"/>
      <c r="O188" s="31"/>
      <c r="P188" s="31"/>
      <c r="Q188" s="31"/>
      <c r="R188" s="31"/>
      <c r="W188" s="15"/>
    </row>
    <row r="189" spans="1:23" ht="12.75">
      <c r="A189" s="30"/>
      <c r="B189" s="15"/>
      <c r="C189" s="15"/>
      <c r="D189" s="15"/>
      <c r="E189" s="15"/>
      <c r="F189" s="15"/>
      <c r="G189" s="31"/>
      <c r="H189" s="15"/>
      <c r="I189" s="15"/>
      <c r="J189" s="31"/>
      <c r="K189" s="15"/>
      <c r="L189" s="15"/>
      <c r="M189" s="15"/>
      <c r="N189" s="31"/>
      <c r="O189" s="31"/>
      <c r="P189" s="31"/>
      <c r="Q189" s="31"/>
      <c r="R189" s="31"/>
      <c r="W189" s="15"/>
    </row>
    <row r="190" spans="1:23" ht="12.75">
      <c r="A190" s="30"/>
      <c r="B190" s="15"/>
      <c r="C190" s="15"/>
      <c r="D190" s="15"/>
      <c r="E190" s="15"/>
      <c r="F190" s="15"/>
      <c r="G190" s="31"/>
      <c r="H190" s="15"/>
      <c r="I190" s="15"/>
      <c r="J190" s="31"/>
      <c r="K190" s="15"/>
      <c r="L190" s="15"/>
      <c r="M190" s="15"/>
      <c r="N190" s="31"/>
      <c r="O190" s="31"/>
      <c r="P190" s="31"/>
      <c r="Q190" s="31"/>
      <c r="R190" s="31"/>
      <c r="W190" s="15"/>
    </row>
    <row r="191" spans="1:23" ht="12.75">
      <c r="A191" s="30"/>
      <c r="B191" s="15"/>
      <c r="C191" s="15"/>
      <c r="D191" s="15"/>
      <c r="E191" s="15"/>
      <c r="F191" s="15"/>
      <c r="G191" s="31"/>
      <c r="H191" s="15"/>
      <c r="I191" s="15"/>
      <c r="J191" s="31"/>
      <c r="K191" s="15"/>
      <c r="L191" s="15"/>
      <c r="M191" s="15"/>
      <c r="N191" s="31"/>
      <c r="O191" s="31"/>
      <c r="P191" s="31"/>
      <c r="Q191" s="31"/>
      <c r="R191" s="31"/>
      <c r="W191" s="15"/>
    </row>
    <row r="192" spans="1:23" ht="12.75">
      <c r="A192" s="30"/>
      <c r="B192" s="15"/>
      <c r="C192" s="15"/>
      <c r="D192" s="15"/>
      <c r="E192" s="15"/>
      <c r="F192" s="15"/>
      <c r="G192" s="31"/>
      <c r="H192" s="15"/>
      <c r="I192" s="15"/>
      <c r="J192" s="31"/>
      <c r="K192" s="15"/>
      <c r="L192" s="15"/>
      <c r="M192" s="15"/>
      <c r="N192" s="31"/>
      <c r="O192" s="31"/>
      <c r="P192" s="31"/>
      <c r="Q192" s="31"/>
      <c r="R192" s="31"/>
      <c r="W192" s="15"/>
    </row>
    <row r="193" spans="1:23" ht="12.75">
      <c r="A193" s="30"/>
      <c r="B193" s="15"/>
      <c r="C193" s="15"/>
      <c r="D193" s="15"/>
      <c r="E193" s="15"/>
      <c r="F193" s="15"/>
      <c r="G193" s="31"/>
      <c r="H193" s="15"/>
      <c r="I193" s="15"/>
      <c r="J193" s="31"/>
      <c r="K193" s="15"/>
      <c r="L193" s="15"/>
      <c r="M193" s="15"/>
      <c r="N193" s="31"/>
      <c r="O193" s="31"/>
      <c r="P193" s="31"/>
      <c r="Q193" s="31"/>
      <c r="R193" s="31"/>
      <c r="W193" s="15"/>
    </row>
    <row r="194" spans="1:23" ht="12.75">
      <c r="A194" s="30"/>
      <c r="B194" s="15"/>
      <c r="C194" s="15"/>
      <c r="D194" s="15"/>
      <c r="E194" s="15"/>
      <c r="F194" s="15"/>
      <c r="G194" s="31"/>
      <c r="H194" s="15"/>
      <c r="I194" s="15"/>
      <c r="J194" s="31"/>
      <c r="K194" s="15"/>
      <c r="L194" s="15"/>
      <c r="M194" s="15"/>
      <c r="N194" s="31"/>
      <c r="O194" s="31"/>
      <c r="P194" s="31"/>
      <c r="Q194" s="31"/>
      <c r="R194" s="31"/>
      <c r="W194" s="15"/>
    </row>
  </sheetData>
  <printOptions gridLines="1"/>
  <pageMargins left="0.75" right="0.75" top="1.5" bottom="1" header="0.5" footer="0.5"/>
  <pageSetup horizontalDpi="300" verticalDpi="300" orientation="landscape" scale="56" r:id="rId1"/>
  <headerFooter alignWithMargins="0">
    <oddHeader xml:space="preserve">&amp;C&amp;"Arial,Bold"&amp;20MNW HOA &amp;16 &amp;20 2009 FINAL  Budget  </oddHeader>
    <oddFooter xml:space="preserve">&amp;CMNW HOA 2004 Budget &amp;D &amp;T </oddFooter>
  </headerFooter>
  <ignoredErrors>
    <ignoredError sqref="I8 I103 I101" formulaRange="1"/>
    <ignoredError sqref="L21 L39 L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V. (Van) Cramer</dc:creator>
  <cp:keywords/>
  <dc:description/>
  <cp:lastModifiedBy>Registered User</cp:lastModifiedBy>
  <cp:lastPrinted>2009-03-01T16:11:55Z</cp:lastPrinted>
  <dcterms:created xsi:type="dcterms:W3CDTF">2000-10-06T18:50:36Z</dcterms:created>
  <dcterms:modified xsi:type="dcterms:W3CDTF">2009-03-31T18:49:19Z</dcterms:modified>
  <cp:category/>
  <cp:version/>
  <cp:contentType/>
  <cp:contentStatus/>
</cp:coreProperties>
</file>